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240" windowHeight="13140" firstSheet="1" activeTab="2"/>
  </bookViews>
  <sheets>
    <sheet name="CĐ Cắt gọt KL  cũ" sheetId="14" r:id="rId1"/>
    <sheet name="CĐ Cắt gọt KL K19" sheetId="21" r:id="rId2"/>
    <sheet name="TC Cắt gọt K26" sheetId="18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21" l="1"/>
  <c r="D26" i="21"/>
  <c r="N63" i="21"/>
  <c r="F46" i="21" l="1"/>
  <c r="F43" i="21"/>
  <c r="D62" i="21"/>
  <c r="D61" i="21"/>
  <c r="M60" i="21"/>
  <c r="L60" i="21"/>
  <c r="K60" i="21"/>
  <c r="J60" i="21"/>
  <c r="I60" i="21"/>
  <c r="H60" i="21"/>
  <c r="G60" i="21"/>
  <c r="F60" i="21"/>
  <c r="E60" i="21"/>
  <c r="C60" i="21"/>
  <c r="D59" i="21"/>
  <c r="D58" i="21"/>
  <c r="M57" i="21"/>
  <c r="M56" i="21" s="1"/>
  <c r="L57" i="21"/>
  <c r="L56" i="21" s="1"/>
  <c r="K57" i="21"/>
  <c r="K56" i="21" s="1"/>
  <c r="J57" i="21"/>
  <c r="J56" i="21" s="1"/>
  <c r="I57" i="21"/>
  <c r="I56" i="21" s="1"/>
  <c r="H57" i="21"/>
  <c r="H56" i="21" s="1"/>
  <c r="G57" i="21"/>
  <c r="G56" i="21" s="1"/>
  <c r="F57" i="21"/>
  <c r="F56" i="21" s="1"/>
  <c r="E57" i="21"/>
  <c r="E56" i="21" s="1"/>
  <c r="C57" i="21"/>
  <c r="C56" i="21" s="1"/>
  <c r="D53" i="21"/>
  <c r="D52" i="21"/>
  <c r="D50" i="21"/>
  <c r="D49" i="21"/>
  <c r="F47" i="21"/>
  <c r="D45" i="21"/>
  <c r="F44" i="21"/>
  <c r="D42" i="21"/>
  <c r="D41" i="21"/>
  <c r="F40" i="21"/>
  <c r="D39" i="21"/>
  <c r="M38" i="21"/>
  <c r="L38" i="21"/>
  <c r="K38" i="21"/>
  <c r="J38" i="21"/>
  <c r="I38" i="21"/>
  <c r="H38" i="21"/>
  <c r="G38" i="21"/>
  <c r="E38" i="21"/>
  <c r="C38" i="21"/>
  <c r="D36" i="21"/>
  <c r="D33" i="21"/>
  <c r="D32" i="21"/>
  <c r="D31" i="21"/>
  <c r="D30" i="21"/>
  <c r="D28" i="21"/>
  <c r="M25" i="21"/>
  <c r="L25" i="21"/>
  <c r="K25" i="21"/>
  <c r="J25" i="21"/>
  <c r="I25" i="21"/>
  <c r="H25" i="21"/>
  <c r="G25" i="21"/>
  <c r="F25" i="21"/>
  <c r="E25" i="21"/>
  <c r="C25" i="21"/>
  <c r="M17" i="21"/>
  <c r="L17" i="21"/>
  <c r="K17" i="21"/>
  <c r="J17" i="21"/>
  <c r="I17" i="21"/>
  <c r="H17" i="21"/>
  <c r="G17" i="21"/>
  <c r="F17" i="21"/>
  <c r="E17" i="21"/>
  <c r="C17" i="21"/>
  <c r="I24" i="21" l="1"/>
  <c r="I63" i="21" s="1"/>
  <c r="D25" i="21"/>
  <c r="E24" i="21"/>
  <c r="M24" i="21"/>
  <c r="M63" i="21" s="1"/>
  <c r="D57" i="21"/>
  <c r="D56" i="21" s="1"/>
  <c r="H24" i="21"/>
  <c r="H63" i="21" s="1"/>
  <c r="C24" i="21"/>
  <c r="C63" i="21" s="1"/>
  <c r="D17" i="21"/>
  <c r="D60" i="21"/>
  <c r="G24" i="21"/>
  <c r="G63" i="21" s="1"/>
  <c r="K24" i="21"/>
  <c r="K63" i="21" s="1"/>
  <c r="E63" i="21"/>
  <c r="L24" i="21"/>
  <c r="L63" i="21" s="1"/>
  <c r="F38" i="21"/>
  <c r="F24" i="21" s="1"/>
  <c r="F63" i="21" s="1"/>
  <c r="D38" i="21"/>
  <c r="D24" i="21" s="1"/>
  <c r="J24" i="21"/>
  <c r="J63" i="21" s="1"/>
  <c r="D63" i="21" l="1"/>
  <c r="F37" i="18"/>
  <c r="D47" i="14" l="1"/>
  <c r="D40" i="14"/>
  <c r="F35" i="18"/>
  <c r="F36" i="18"/>
  <c r="F38" i="18"/>
  <c r="F39" i="18" l="1"/>
  <c r="F34" i="18" s="1"/>
  <c r="E34" i="18"/>
  <c r="K34" i="18"/>
  <c r="J34" i="18"/>
  <c r="I34" i="18"/>
  <c r="H34" i="18"/>
  <c r="G34" i="18"/>
  <c r="D34" i="18"/>
  <c r="C34" i="18"/>
  <c r="D30" i="18"/>
  <c r="F28" i="18"/>
  <c r="F26" i="18" s="1"/>
  <c r="D27" i="18"/>
  <c r="K26" i="18"/>
  <c r="J26" i="18"/>
  <c r="I26" i="18"/>
  <c r="H26" i="18"/>
  <c r="G26" i="18"/>
  <c r="E26" i="18"/>
  <c r="C26" i="18"/>
  <c r="K18" i="18"/>
  <c r="J18" i="18"/>
  <c r="I18" i="18"/>
  <c r="H18" i="18"/>
  <c r="G18" i="18"/>
  <c r="F18" i="18"/>
  <c r="E18" i="18"/>
  <c r="D18" i="18"/>
  <c r="C18" i="18"/>
  <c r="C25" i="18" l="1"/>
  <c r="C41" i="18" s="1"/>
  <c r="H25" i="18"/>
  <c r="H41" i="18"/>
  <c r="D26" i="18"/>
  <c r="D25" i="18" s="1"/>
  <c r="D41" i="18" s="1"/>
  <c r="G25" i="18"/>
  <c r="G41" i="18" s="1"/>
  <c r="K25" i="18"/>
  <c r="K41" i="18" s="1"/>
  <c r="E25" i="18"/>
  <c r="E41" i="18" s="1"/>
  <c r="I25" i="18"/>
  <c r="I41" i="18" s="1"/>
  <c r="J25" i="18"/>
  <c r="J41" i="18" s="1"/>
  <c r="F25" i="18"/>
  <c r="F41" i="18" s="1"/>
  <c r="D63" i="14" l="1"/>
  <c r="D62" i="14"/>
  <c r="M61" i="14"/>
  <c r="L61" i="14"/>
  <c r="K61" i="14"/>
  <c r="J61" i="14"/>
  <c r="I61" i="14"/>
  <c r="H61" i="14"/>
  <c r="G61" i="14"/>
  <c r="F61" i="14"/>
  <c r="E61" i="14"/>
  <c r="C61" i="14"/>
  <c r="D60" i="14"/>
  <c r="D59" i="14"/>
  <c r="M58" i="14"/>
  <c r="M57" i="14" s="1"/>
  <c r="L58" i="14"/>
  <c r="L57" i="14" s="1"/>
  <c r="K58" i="14"/>
  <c r="K57" i="14" s="1"/>
  <c r="J58" i="14"/>
  <c r="J57" i="14" s="1"/>
  <c r="I58" i="14"/>
  <c r="I57" i="14" s="1"/>
  <c r="H58" i="14"/>
  <c r="H57" i="14" s="1"/>
  <c r="G58" i="14"/>
  <c r="G57" i="14" s="1"/>
  <c r="F58" i="14"/>
  <c r="F57" i="14" s="1"/>
  <c r="E58" i="14"/>
  <c r="E57" i="14" s="1"/>
  <c r="C58" i="14"/>
  <c r="C57" i="14" s="1"/>
  <c r="D54" i="14"/>
  <c r="D53" i="14"/>
  <c r="D52" i="14"/>
  <c r="D50" i="14"/>
  <c r="D49" i="14"/>
  <c r="D46" i="14"/>
  <c r="D45" i="14"/>
  <c r="D44" i="14"/>
  <c r="D43" i="14"/>
  <c r="D42" i="14"/>
  <c r="D41" i="14"/>
  <c r="D39" i="14"/>
  <c r="M38" i="14"/>
  <c r="L38" i="14"/>
  <c r="K38" i="14"/>
  <c r="J38" i="14"/>
  <c r="I38" i="14"/>
  <c r="H38" i="14"/>
  <c r="G38" i="14"/>
  <c r="F38" i="14"/>
  <c r="E38" i="14"/>
  <c r="C38" i="14"/>
  <c r="D36" i="14"/>
  <c r="D33" i="14"/>
  <c r="D32" i="14"/>
  <c r="D31" i="14"/>
  <c r="D30" i="14"/>
  <c r="D28" i="14"/>
  <c r="M27" i="14"/>
  <c r="L27" i="14"/>
  <c r="K27" i="14"/>
  <c r="J27" i="14"/>
  <c r="I27" i="14"/>
  <c r="H27" i="14"/>
  <c r="G27" i="14"/>
  <c r="F27" i="14"/>
  <c r="E27" i="14"/>
  <c r="D27" i="14"/>
  <c r="C27" i="14"/>
  <c r="D25" i="14"/>
  <c r="D24" i="14"/>
  <c r="D23" i="14"/>
  <c r="D22" i="14"/>
  <c r="D21" i="14"/>
  <c r="D20" i="14"/>
  <c r="D19" i="14"/>
  <c r="D17" i="14" s="1"/>
  <c r="D18" i="14"/>
  <c r="M17" i="14"/>
  <c r="L17" i="14"/>
  <c r="K17" i="14"/>
  <c r="J17" i="14"/>
  <c r="I17" i="14"/>
  <c r="H17" i="14"/>
  <c r="G17" i="14"/>
  <c r="F17" i="14"/>
  <c r="E17" i="14"/>
  <c r="C17" i="14"/>
  <c r="D61" i="14" l="1"/>
  <c r="C26" i="14"/>
  <c r="C64" i="14" s="1"/>
  <c r="D58" i="14"/>
  <c r="D57" i="14" s="1"/>
  <c r="H26" i="14"/>
  <c r="H64" i="14" s="1"/>
  <c r="G26" i="14"/>
  <c r="G64" i="14" s="1"/>
  <c r="F26" i="14"/>
  <c r="F64" i="14" s="1"/>
  <c r="E26" i="14"/>
  <c r="E64" i="14" s="1"/>
  <c r="D38" i="14"/>
  <c r="I26" i="14"/>
  <c r="I64" i="14" s="1"/>
  <c r="J26" i="14"/>
  <c r="J64" i="14" s="1"/>
  <c r="K26" i="14"/>
  <c r="K64" i="14" s="1"/>
  <c r="M26" i="14"/>
  <c r="M64" i="14" s="1"/>
  <c r="L26" i="14"/>
  <c r="L64" i="14" s="1"/>
  <c r="D26" i="14" l="1"/>
  <c r="D64" i="14" s="1"/>
</calcChain>
</file>

<file path=xl/sharedStrings.xml><?xml version="1.0" encoding="utf-8"?>
<sst xmlns="http://schemas.openxmlformats.org/spreadsheetml/2006/main" count="379" uniqueCount="175">
  <si>
    <t>ỦY BAN NHÂN DÂN TỈNH NGHỆ AN</t>
  </si>
  <si>
    <t>KẾ HOẠCH ĐÀO TẠO HỆ CAO ĐẲNG</t>
  </si>
  <si>
    <t>NGHỀ: CẮT GỌT KIM LOẠI</t>
  </si>
  <si>
    <t xml:space="preserve">Tên nghề:                          </t>
  </si>
  <si>
    <t>Cắt gọt kim loại</t>
  </si>
  <si>
    <t xml:space="preserve">Mã nghề:                           </t>
  </si>
  <si>
    <t>Cao đẳng</t>
  </si>
  <si>
    <t xml:space="preserve">Đối tượng tuyển sinh: </t>
  </si>
  <si>
    <t>Tốt nghiệp Trung học phổ thông hoặc tương đương</t>
  </si>
  <si>
    <t xml:space="preserve">Số lượng môn học, mô đun: </t>
  </si>
  <si>
    <t>Mã MH, MĐ</t>
  </si>
  <si>
    <t>Tên môn học, mô đun</t>
  </si>
  <si>
    <t>Số tín chỉ</t>
  </si>
  <si>
    <t>Thời gian học tập (giờ)</t>
  </si>
  <si>
    <t>Bố trí trong học kỳ</t>
  </si>
  <si>
    <t>Tổng số</t>
  </si>
  <si>
    <t>Trong đó</t>
  </si>
  <si>
    <t>LT</t>
  </si>
  <si>
    <t>TH</t>
  </si>
  <si>
    <t>Thi/KT</t>
  </si>
  <si>
    <t>I</t>
  </si>
  <si>
    <t>Môn học chung</t>
  </si>
  <si>
    <t>MH01</t>
  </si>
  <si>
    <t xml:space="preserve">Giáo dục quốc phòng </t>
  </si>
  <si>
    <t>MH02</t>
  </si>
  <si>
    <t>Giáo dục thể chất</t>
  </si>
  <si>
    <t>MH03</t>
  </si>
  <si>
    <t>Chính trị</t>
  </si>
  <si>
    <t>MH04</t>
  </si>
  <si>
    <t>Pháp luật</t>
  </si>
  <si>
    <t>MH05</t>
  </si>
  <si>
    <t>Tin học</t>
  </si>
  <si>
    <t>MH06</t>
  </si>
  <si>
    <t>Tiếng Anh</t>
  </si>
  <si>
    <t>MH07</t>
  </si>
  <si>
    <t>Tiếng Anh chuyên ngành</t>
  </si>
  <si>
    <t>MH08</t>
  </si>
  <si>
    <t>Tiếng Hàn</t>
  </si>
  <si>
    <t>II</t>
  </si>
  <si>
    <t>Các môn học mô đun chuyên môn</t>
  </si>
  <si>
    <t>II.1</t>
  </si>
  <si>
    <t>Môn học, mô đun cơ sở</t>
  </si>
  <si>
    <t>MH09</t>
  </si>
  <si>
    <t>MH10</t>
  </si>
  <si>
    <t>Kỹ thuật nguội</t>
  </si>
  <si>
    <t>MH11</t>
  </si>
  <si>
    <t>Kỹ năng mềm</t>
  </si>
  <si>
    <t>MH12</t>
  </si>
  <si>
    <t>MH13</t>
  </si>
  <si>
    <t>Vật liệu  cơ khí</t>
  </si>
  <si>
    <t>MH14</t>
  </si>
  <si>
    <t>Vẽ kỹ thuật</t>
  </si>
  <si>
    <t>MH15</t>
  </si>
  <si>
    <t>Dung sai - đo lường</t>
  </si>
  <si>
    <t>MĐ16</t>
  </si>
  <si>
    <t>AutoCad</t>
  </si>
  <si>
    <t>MĐ17</t>
  </si>
  <si>
    <t>Hàn điện</t>
  </si>
  <si>
    <t>MĐ18</t>
  </si>
  <si>
    <t>Môn học, mô đun chuyên môn</t>
  </si>
  <si>
    <t>MĐ19</t>
  </si>
  <si>
    <t>Tiện cơ bản</t>
  </si>
  <si>
    <t>MĐ20</t>
  </si>
  <si>
    <t>Phay cơ bản</t>
  </si>
  <si>
    <t>MĐ21</t>
  </si>
  <si>
    <t>Tiện lỗ, tiện côn</t>
  </si>
  <si>
    <t>MĐ22</t>
  </si>
  <si>
    <t>Tiện ren tam giác</t>
  </si>
  <si>
    <t>MĐ23</t>
  </si>
  <si>
    <t>Phay bánh răng, thanh răng</t>
  </si>
  <si>
    <t>MĐ24</t>
  </si>
  <si>
    <t>Mài phẳng, mài tròn</t>
  </si>
  <si>
    <t>MĐ25</t>
  </si>
  <si>
    <t>Tiện kết hợp, trục dài</t>
  </si>
  <si>
    <t>MĐ26</t>
  </si>
  <si>
    <t>Tiện ren truyền động</t>
  </si>
  <si>
    <t>MĐ27</t>
  </si>
  <si>
    <t>Tiện, phay CNC</t>
  </si>
  <si>
    <t>Thiết kế quy trình công nghệ</t>
  </si>
  <si>
    <t>MĐ29</t>
  </si>
  <si>
    <t>Máy công cụ, tính toàn TĐ cơ khí</t>
  </si>
  <si>
    <t>MĐ30</t>
  </si>
  <si>
    <t>Vẽ, thiết kế cơ khí 3D</t>
  </si>
  <si>
    <t>MĐ31</t>
  </si>
  <si>
    <t>MĐ32</t>
  </si>
  <si>
    <t>Cad - Cam - CNC 1</t>
  </si>
  <si>
    <t>MĐ33</t>
  </si>
  <si>
    <t>Tiện chi tiết gá lắp phức tạp</t>
  </si>
  <si>
    <t>MĐ34</t>
  </si>
  <si>
    <t>Phay nâng cao</t>
  </si>
  <si>
    <t>MĐ35</t>
  </si>
  <si>
    <t>Thực tập sản xuất</t>
  </si>
  <si>
    <t>MĐ36</t>
  </si>
  <si>
    <t>Thực tập tốt nghiệp</t>
  </si>
  <si>
    <t>II.3</t>
  </si>
  <si>
    <t>Môn học, mô đun tự chọn</t>
  </si>
  <si>
    <t>II.3.1</t>
  </si>
  <si>
    <t>MĐ37</t>
  </si>
  <si>
    <t>Cad - Cam - CNC 2</t>
  </si>
  <si>
    <t>MĐ38</t>
  </si>
  <si>
    <t>Gia công bằng tia lửa điện</t>
  </si>
  <si>
    <t>II.3.2</t>
  </si>
  <si>
    <t>Tiện định hình</t>
  </si>
  <si>
    <t>Tiện nâng cao</t>
  </si>
  <si>
    <t>Tổng cộng (I+II)</t>
  </si>
  <si>
    <t xml:space="preserve">    HIỆU TRƯỞNG</t>
  </si>
  <si>
    <t>TP ĐÀO TẠO</t>
  </si>
  <si>
    <t>TRƯỞNG KHOA</t>
  </si>
  <si>
    <t xml:space="preserve">      Hồ Văn Đàm</t>
  </si>
  <si>
    <t>Hồ Sỹ Minh</t>
  </si>
  <si>
    <t>Nguyễn Quang Quỳnh</t>
  </si>
  <si>
    <t>II.2</t>
  </si>
  <si>
    <t>An toàn lao động</t>
  </si>
  <si>
    <t>KHÓA HỌC: 2021 - 2024</t>
  </si>
  <si>
    <t>Kỹ thuật điện</t>
  </si>
  <si>
    <t xml:space="preserve">Tổ chức, quản lý sản xuất </t>
  </si>
  <si>
    <r>
      <t>TR</t>
    </r>
    <r>
      <rPr>
        <b/>
        <sz val="14"/>
        <rFont val="Times New Roman"/>
        <family val="1"/>
      </rPr>
      <t xml:space="preserve">ƯỜNG </t>
    </r>
    <r>
      <rPr>
        <b/>
        <u/>
        <sz val="14"/>
        <rFont val="Times New Roman"/>
        <family val="1"/>
      </rPr>
      <t xml:space="preserve">CAO ĐẲNG KTCN VIỆT NAM </t>
    </r>
    <r>
      <rPr>
        <b/>
        <sz val="14"/>
        <rFont val="Times New Roman"/>
        <family val="1"/>
      </rPr>
      <t>- HÀN QUỐ</t>
    </r>
    <r>
      <rPr>
        <b/>
        <sz val="14"/>
        <rFont val="Times New Roman"/>
        <family val="1"/>
        <charset val="163"/>
      </rPr>
      <t>C</t>
    </r>
  </si>
  <si>
    <t>Nhóm tự chọn 1: 
Công nghệ CNC</t>
  </si>
  <si>
    <t>Nhóm tự chọn 2: 
Tiện, phay vạn năng</t>
  </si>
  <si>
    <r>
      <t xml:space="preserve">Trình độ đào tạo: </t>
    </r>
    <r>
      <rPr>
        <sz val="13"/>
        <rFont val="Times New Roman"/>
        <family val="1"/>
        <charset val="163"/>
      </rPr>
      <t xml:space="preserve"> </t>
    </r>
  </si>
  <si>
    <t>Bảo trì cơ khí</t>
  </si>
  <si>
    <t>Nghệ An, ngày    tháng     năm 2022</t>
  </si>
  <si>
    <t>MH28</t>
  </si>
  <si>
    <t xml:space="preserve"> Đức</t>
  </si>
  <si>
    <t>Trung</t>
  </si>
  <si>
    <t>Q Dũng</t>
  </si>
  <si>
    <t>Tuấn</t>
  </si>
  <si>
    <t>Vũ</t>
  </si>
  <si>
    <t>Liên</t>
  </si>
  <si>
    <t>Quỳnh</t>
  </si>
  <si>
    <t>Vinh</t>
  </si>
  <si>
    <t>Đậu Chí Dũng</t>
  </si>
  <si>
    <t>MĐ28</t>
  </si>
  <si>
    <t>Tổng cộng (II+III)</t>
  </si>
  <si>
    <t>MĐ15</t>
  </si>
  <si>
    <t>MĐ14</t>
  </si>
  <si>
    <t>III.2</t>
  </si>
  <si>
    <t>III.1</t>
  </si>
  <si>
    <t>III</t>
  </si>
  <si>
    <t>Các môn văn hóa phổ thông</t>
  </si>
  <si>
    <t>Tốt nghiệp Trung học cơ sở</t>
  </si>
  <si>
    <t>Trung cấp</t>
  </si>
  <si>
    <r>
      <t xml:space="preserve">Trình độ đào tạo: </t>
    </r>
    <r>
      <rPr>
        <sz val="13.5"/>
        <rFont val="Times New Roman"/>
        <family val="1"/>
        <charset val="163"/>
      </rPr>
      <t xml:space="preserve"> </t>
    </r>
  </si>
  <si>
    <t>NGHỀ:  CẮT GỌT KIM LOẠI</t>
  </si>
  <si>
    <t>KẾ HOẠCH ĐÀO TẠO HỆ TRUNG CẤP</t>
  </si>
  <si>
    <r>
      <t>T</t>
    </r>
    <r>
      <rPr>
        <b/>
        <sz val="14"/>
        <rFont val="Times New Roman"/>
        <family val="1"/>
      </rPr>
      <t xml:space="preserve">RƯỜNG </t>
    </r>
    <r>
      <rPr>
        <b/>
        <u/>
        <sz val="14"/>
        <rFont val="Times New Roman"/>
        <family val="1"/>
      </rPr>
      <t>CAO ĐẲNG KTCN VIỆT NAM</t>
    </r>
    <r>
      <rPr>
        <b/>
        <sz val="14"/>
        <rFont val="Times New Roman"/>
        <family val="1"/>
      </rPr>
      <t xml:space="preserve"> - HÀN QUỐC</t>
    </r>
  </si>
  <si>
    <t>KHÓA HỌC: 2025 - 2027</t>
  </si>
  <si>
    <t>Lấy từ CĐ</t>
  </si>
  <si>
    <t>Đức</t>
  </si>
  <si>
    <t>Tổ KN mềm</t>
  </si>
  <si>
    <t>Cô Thảo</t>
  </si>
  <si>
    <t>Thanh</t>
  </si>
  <si>
    <t>Số giờ có thể học tại doanh nghiệp</t>
  </si>
  <si>
    <t>Tiện gá lắp phức tạp</t>
  </si>
  <si>
    <t>Liên, Thanh</t>
  </si>
  <si>
    <t>Quỳnh, Q Dũng</t>
  </si>
  <si>
    <t>Giảm bài vi sai và 1 sô giờ khác cần thiết</t>
  </si>
  <si>
    <t xml:space="preserve">Tiện trục dài và định hình 1-2 bài, Ta rô, lăn nhám thành 1 bài tập, </t>
  </si>
  <si>
    <t>Xem hình thức làm bài tâp XD Quy trình GC 1 chi tiết tại doanh nghiệp</t>
  </si>
  <si>
    <t>Xem hình thức làm bài tâp tại doanh nghiệp</t>
  </si>
  <si>
    <t>Giảm bớt bài không cần thiết, Xem hình thức làm bài tâp tại doanh nghiệp</t>
  </si>
  <si>
    <t>Xem lại 1 số bài tập, Xem hình thức làm bài tâp tại doanh nghiệp</t>
  </si>
  <si>
    <t>Vinh, Đức</t>
  </si>
  <si>
    <t>T Đức xem Nguội qua Ban cho thống nhất các khoa</t>
  </si>
  <si>
    <t>Q Dũng giao cho Tổ chỉnh sửa</t>
  </si>
  <si>
    <t xml:space="preserve">Liên, </t>
  </si>
  <si>
    <t>GV thực hiện</t>
  </si>
  <si>
    <t xml:space="preserve">Tiện, phay CNC </t>
  </si>
  <si>
    <t>KHÓA HỌC: 2025 - 2028</t>
  </si>
  <si>
    <t>Giáo dục Chính trị</t>
  </si>
  <si>
    <t>Giáo dục Quốc phòng và An ninh</t>
  </si>
  <si>
    <t>Máy công cụ, tính toán truyền động cơ khí</t>
  </si>
  <si>
    <t>Bảo trì thiết bị cơ khí</t>
  </si>
  <si>
    <t>Nghệ An ngày    tháng     năm 2025</t>
  </si>
  <si>
    <t>Nghệ An, ngày    tháng    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</si>
</sst>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₫_-;\-* #,##0.00\ _₫_-;_-* &quot;-&quot;??\ _₫_-;_-@_-"/>
  </numFmts>
  <fonts count="31" x14ac:knownFonts="1">
    <font>
      <sz val="12"/>
      <name val=".VnTime"/>
    </font>
    <font>
      <sz val="12"/>
      <name val=".VnTime"/>
      <family val="2"/>
    </font>
    <font>
      <b/>
      <sz val="12"/>
      <name val="Times New Roman"/>
      <family val="1"/>
      <charset val="163"/>
    </font>
    <font>
      <sz val="12"/>
      <name val="Times New Roman"/>
      <family val="1"/>
      <charset val="163"/>
    </font>
    <font>
      <b/>
      <i/>
      <sz val="12"/>
      <name val="Times New Roman"/>
      <family val="1"/>
      <charset val="163"/>
    </font>
    <font>
      <i/>
      <sz val="12"/>
      <name val="Times New Roman"/>
      <family val="1"/>
      <charset val="163"/>
    </font>
    <font>
      <sz val="12"/>
      <name val=".VnTime"/>
      <family val="2"/>
    </font>
    <font>
      <b/>
      <sz val="14"/>
      <name val="Times New Roman"/>
      <family val="1"/>
    </font>
    <font>
      <sz val="12"/>
      <color theme="1"/>
      <name val="Times New Roman"/>
      <family val="2"/>
    </font>
    <font>
      <sz val="11"/>
      <color theme="1"/>
      <name val="Calibri"/>
      <family val="2"/>
      <charset val="163"/>
    </font>
    <font>
      <sz val="11"/>
      <color theme="1"/>
      <name val="Calibri"/>
      <family val="2"/>
      <charset val="163"/>
      <scheme val="minor"/>
    </font>
    <font>
      <sz val="14"/>
      <name val="Times New Roman"/>
      <family val="1"/>
    </font>
    <font>
      <b/>
      <u/>
      <sz val="14"/>
      <name val="Times New Roman"/>
      <family val="1"/>
    </font>
    <font>
      <b/>
      <sz val="14"/>
      <name val="Times New Roman"/>
      <family val="1"/>
      <charset val="163"/>
    </font>
    <font>
      <sz val="13.5"/>
      <name val="Times New Roman"/>
      <family val="1"/>
      <charset val="163"/>
    </font>
    <font>
      <b/>
      <sz val="13.5"/>
      <name val="Times New Roman"/>
      <family val="1"/>
      <charset val="163"/>
    </font>
    <font>
      <b/>
      <sz val="11.5"/>
      <name val="Times New Roman"/>
      <family val="1"/>
      <charset val="163"/>
    </font>
    <font>
      <b/>
      <sz val="13"/>
      <name val="Times New Roman"/>
      <family val="1"/>
      <charset val="163"/>
    </font>
    <font>
      <sz val="13"/>
      <name val="Times New Roman"/>
      <family val="1"/>
      <charset val="163"/>
    </font>
    <font>
      <sz val="12"/>
      <color theme="1"/>
      <name val="Times New Roman"/>
      <family val="1"/>
      <charset val="163"/>
    </font>
    <font>
      <sz val="12"/>
      <color rgb="FFFF0000"/>
      <name val="Times New Roman"/>
      <family val="1"/>
      <charset val="163"/>
    </font>
    <font>
      <sz val="12"/>
      <name val="Times New Roman"/>
      <family val="1"/>
    </font>
    <font>
      <sz val="13.5"/>
      <color rgb="FFFF0000"/>
      <name val="Times New Roman"/>
      <family val="1"/>
      <charset val="163"/>
    </font>
    <font>
      <b/>
      <sz val="12"/>
      <color rgb="FFFF0000"/>
      <name val="Times New Roman"/>
      <family val="1"/>
      <charset val="163"/>
    </font>
    <font>
      <b/>
      <i/>
      <sz val="12"/>
      <color rgb="FFFF0000"/>
      <name val="Times New Roman"/>
      <family val="1"/>
      <charset val="163"/>
    </font>
    <font>
      <i/>
      <sz val="12"/>
      <name val="Times New Roman"/>
      <family val="1"/>
    </font>
    <font>
      <sz val="13.5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.5"/>
      <name val="Times New Roman"/>
      <family val="1"/>
    </font>
    <font>
      <sz val="1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0">
    <xf numFmtId="0" fontId="0" fillId="0" borderId="0"/>
    <xf numFmtId="0" fontId="6" fillId="0" borderId="0"/>
    <xf numFmtId="0" fontId="8" fillId="0" borderId="0"/>
    <xf numFmtId="0" fontId="9" fillId="0" borderId="0"/>
    <xf numFmtId="0" fontId="10" fillId="0" borderId="0"/>
    <xf numFmtId="0" fontId="6" fillId="0" borderId="0"/>
    <xf numFmtId="0" fontId="1" fillId="0" borderId="0"/>
    <xf numFmtId="164" fontId="6" fillId="0" borderId="0" applyFont="0" applyFill="0" applyBorder="0" applyAlignment="0" applyProtection="0"/>
    <xf numFmtId="0" fontId="1" fillId="0" borderId="0"/>
    <xf numFmtId="0" fontId="28" fillId="0" borderId="0"/>
  </cellStyleXfs>
  <cellXfs count="141">
    <xf numFmtId="0" fontId="0" fillId="0" borderId="0" xfId="0"/>
    <xf numFmtId="0" fontId="3" fillId="2" borderId="0" xfId="0" applyFont="1" applyFill="1"/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14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center"/>
    </xf>
    <xf numFmtId="0" fontId="17" fillId="2" borderId="0" xfId="0" applyFont="1" applyFill="1"/>
    <xf numFmtId="0" fontId="17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18" fillId="2" borderId="0" xfId="0" applyFont="1" applyFill="1"/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14" fillId="0" borderId="0" xfId="0" applyFont="1"/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3" borderId="1" xfId="0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21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" fillId="2" borderId="0" xfId="0" applyFont="1" applyFill="1" applyAlignment="1">
      <alignment horizontal="left" vertical="center"/>
    </xf>
    <xf numFmtId="0" fontId="20" fillId="2" borderId="0" xfId="0" applyFont="1" applyFill="1" applyAlignment="1">
      <alignment vertical="center"/>
    </xf>
    <xf numFmtId="0" fontId="14" fillId="2" borderId="0" xfId="0" applyFont="1" applyFill="1" applyAlignment="1">
      <alignment vertical="center" wrapText="1"/>
    </xf>
    <xf numFmtId="0" fontId="20" fillId="2" borderId="4" xfId="0" applyFont="1" applyFill="1" applyBorder="1" applyAlignment="1">
      <alignment vertical="center"/>
    </xf>
    <xf numFmtId="0" fontId="2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1" fillId="0" borderId="9" xfId="0" applyFont="1" applyBorder="1" applyAlignment="1">
      <alignment vertical="center" wrapText="1"/>
    </xf>
    <xf numFmtId="0" fontId="11" fillId="0" borderId="9" xfId="3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8" applyFont="1" applyBorder="1" applyAlignment="1">
      <alignment horizontal="center" vertical="center" wrapText="1"/>
    </xf>
    <xf numFmtId="0" fontId="11" fillId="0" borderId="7" xfId="8" applyFont="1" applyBorder="1" applyAlignment="1">
      <alignment horizontal="center" vertical="center" wrapText="1"/>
    </xf>
    <xf numFmtId="0" fontId="11" fillId="0" borderId="7" xfId="3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17" fillId="2" borderId="0" xfId="0" applyFont="1" applyFill="1" applyAlignment="1">
      <alignment horizontal="left"/>
    </xf>
    <xf numFmtId="0" fontId="11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27" fillId="2" borderId="5" xfId="0" applyFont="1" applyFill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0">
    <cellStyle name="Comma 2" xfId="7"/>
    <cellStyle name="Normal" xfId="0" builtinId="0"/>
    <cellStyle name="Normal 2" xfId="2"/>
    <cellStyle name="Normal 2 2" xfId="9"/>
    <cellStyle name="Normal 3" xfId="3"/>
    <cellStyle name="Normal 3 2" xfId="5"/>
    <cellStyle name="Normal 4" xfId="1"/>
    <cellStyle name="Normal 4 2" xfId="8"/>
    <cellStyle name="Normal 5" xfId="4"/>
    <cellStyle name="Normal 5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79"/>
  <sheetViews>
    <sheetView topLeftCell="A55" zoomScale="96" zoomScaleNormal="96" workbookViewId="0">
      <selection activeCell="C47" sqref="C47:G47"/>
    </sheetView>
  </sheetViews>
  <sheetFormatPr defaultColWidth="9" defaultRowHeight="15.75" x14ac:dyDescent="0.25"/>
  <cols>
    <col min="1" max="1" width="7.375" style="1" customWidth="1"/>
    <col min="2" max="2" width="30.25" style="7" customWidth="1"/>
    <col min="3" max="3" width="4.625" style="7" customWidth="1"/>
    <col min="4" max="4" width="5.5" style="1" customWidth="1"/>
    <col min="5" max="5" width="4.25" style="1" customWidth="1"/>
    <col min="6" max="6" width="4.875" style="1" customWidth="1"/>
    <col min="7" max="7" width="4.625" style="1" customWidth="1"/>
    <col min="8" max="13" width="4.25" style="1" customWidth="1"/>
    <col min="14" max="14" width="9" style="32"/>
    <col min="15" max="15" width="16.375" style="1" customWidth="1"/>
    <col min="16" max="19" width="9" style="1"/>
    <col min="20" max="20" width="10.625" style="1" customWidth="1"/>
    <col min="21" max="16384" width="9" style="1"/>
  </cols>
  <sheetData>
    <row r="1" spans="1:14" ht="20.100000000000001" customHeight="1" x14ac:dyDescent="0.3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</row>
    <row r="2" spans="1:14" ht="20.100000000000001" customHeight="1" x14ac:dyDescent="0.3">
      <c r="A2" s="116" t="s">
        <v>116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4" ht="9.75" customHeight="1" x14ac:dyDescent="0.25">
      <c r="A3" s="29"/>
    </row>
    <row r="4" spans="1:14" ht="20.100000000000001" customHeight="1" x14ac:dyDescent="0.3">
      <c r="A4" s="116" t="s">
        <v>1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4" ht="20.100000000000001" customHeight="1" x14ac:dyDescent="0.3">
      <c r="A5" s="116" t="s">
        <v>2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</row>
    <row r="6" spans="1:14" ht="20.100000000000001" customHeight="1" x14ac:dyDescent="0.25">
      <c r="A6" s="117" t="s">
        <v>113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</row>
    <row r="7" spans="1:14" ht="6.75" customHeight="1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</row>
    <row r="8" spans="1:14" s="8" customFormat="1" ht="20.100000000000001" customHeight="1" x14ac:dyDescent="0.25">
      <c r="B8" s="14" t="s">
        <v>3</v>
      </c>
      <c r="C8" s="114" t="s">
        <v>4</v>
      </c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32"/>
    </row>
    <row r="9" spans="1:14" s="8" customFormat="1" ht="20.100000000000001" customHeight="1" x14ac:dyDescent="0.25">
      <c r="B9" s="14" t="s">
        <v>5</v>
      </c>
      <c r="C9" s="114">
        <v>6520121</v>
      </c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32"/>
    </row>
    <row r="10" spans="1:14" s="8" customFormat="1" ht="20.100000000000001" customHeight="1" x14ac:dyDescent="0.25">
      <c r="B10" s="14" t="s">
        <v>119</v>
      </c>
      <c r="C10" s="114" t="s">
        <v>6</v>
      </c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32"/>
    </row>
    <row r="11" spans="1:14" s="8" customFormat="1" ht="20.100000000000001" customHeight="1" x14ac:dyDescent="0.25">
      <c r="B11" s="14" t="s">
        <v>7</v>
      </c>
      <c r="C11" s="114" t="s">
        <v>8</v>
      </c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32"/>
    </row>
    <row r="12" spans="1:14" s="8" customFormat="1" ht="20.100000000000001" customHeight="1" x14ac:dyDescent="0.25">
      <c r="B12" s="14" t="s">
        <v>9</v>
      </c>
      <c r="C12" s="114">
        <v>38</v>
      </c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32"/>
    </row>
    <row r="13" spans="1:14" ht="11.25" customHeight="1" x14ac:dyDescent="0.25">
      <c r="A13" s="13"/>
      <c r="B13" s="15"/>
      <c r="C13" s="15"/>
      <c r="D13" s="16"/>
      <c r="E13" s="16"/>
      <c r="F13" s="16"/>
      <c r="G13" s="16"/>
      <c r="H13" s="17"/>
      <c r="I13" s="17"/>
      <c r="J13" s="17"/>
      <c r="K13" s="17"/>
      <c r="L13" s="17"/>
      <c r="M13" s="17"/>
    </row>
    <row r="14" spans="1:14" s="5" customFormat="1" ht="32.25" customHeight="1" x14ac:dyDescent="0.2">
      <c r="A14" s="120" t="s">
        <v>10</v>
      </c>
      <c r="B14" s="120" t="s">
        <v>11</v>
      </c>
      <c r="C14" s="120" t="s">
        <v>12</v>
      </c>
      <c r="D14" s="120" t="s">
        <v>13</v>
      </c>
      <c r="E14" s="120"/>
      <c r="F14" s="120"/>
      <c r="G14" s="120"/>
      <c r="H14" s="121" t="s">
        <v>14</v>
      </c>
      <c r="I14" s="121"/>
      <c r="J14" s="121"/>
      <c r="K14" s="121"/>
      <c r="L14" s="121"/>
      <c r="M14" s="121"/>
      <c r="N14" s="26"/>
    </row>
    <row r="15" spans="1:14" s="5" customFormat="1" ht="18.75" customHeight="1" x14ac:dyDescent="0.2">
      <c r="A15" s="120"/>
      <c r="B15" s="120"/>
      <c r="C15" s="120"/>
      <c r="D15" s="120" t="s">
        <v>15</v>
      </c>
      <c r="E15" s="120" t="s">
        <v>16</v>
      </c>
      <c r="F15" s="120"/>
      <c r="G15" s="120"/>
      <c r="H15" s="121"/>
      <c r="I15" s="121"/>
      <c r="J15" s="121"/>
      <c r="K15" s="121"/>
      <c r="L15" s="121"/>
      <c r="M15" s="121"/>
      <c r="N15" s="26"/>
    </row>
    <row r="16" spans="1:14" s="5" customFormat="1" ht="30" customHeight="1" x14ac:dyDescent="0.2">
      <c r="A16" s="120"/>
      <c r="B16" s="120"/>
      <c r="C16" s="120"/>
      <c r="D16" s="120"/>
      <c r="E16" s="28" t="s">
        <v>17</v>
      </c>
      <c r="F16" s="28" t="s">
        <v>18</v>
      </c>
      <c r="G16" s="28" t="s">
        <v>19</v>
      </c>
      <c r="H16" s="30">
        <v>1</v>
      </c>
      <c r="I16" s="30">
        <v>2</v>
      </c>
      <c r="J16" s="30">
        <v>3</v>
      </c>
      <c r="K16" s="30">
        <v>4</v>
      </c>
      <c r="L16" s="30">
        <v>5</v>
      </c>
      <c r="M16" s="30">
        <v>6</v>
      </c>
      <c r="N16" s="26"/>
    </row>
    <row r="17" spans="1:14" s="6" customFormat="1" ht="24.75" customHeight="1" x14ac:dyDescent="0.2">
      <c r="A17" s="28" t="s">
        <v>20</v>
      </c>
      <c r="B17" s="18" t="s">
        <v>21</v>
      </c>
      <c r="C17" s="28">
        <f t="shared" ref="C17:M17" si="0">SUM(C18:C25)</f>
        <v>21</v>
      </c>
      <c r="D17" s="28">
        <f t="shared" si="0"/>
        <v>495</v>
      </c>
      <c r="E17" s="28">
        <f t="shared" si="0"/>
        <v>199</v>
      </c>
      <c r="F17" s="28">
        <f t="shared" si="0"/>
        <v>269</v>
      </c>
      <c r="G17" s="28">
        <f t="shared" si="0"/>
        <v>27</v>
      </c>
      <c r="H17" s="28">
        <f t="shared" si="0"/>
        <v>165</v>
      </c>
      <c r="I17" s="28">
        <f t="shared" si="0"/>
        <v>225</v>
      </c>
      <c r="J17" s="28">
        <f t="shared" si="0"/>
        <v>75</v>
      </c>
      <c r="K17" s="28">
        <f t="shared" si="0"/>
        <v>30</v>
      </c>
      <c r="L17" s="28">
        <f t="shared" si="0"/>
        <v>0</v>
      </c>
      <c r="M17" s="28">
        <f t="shared" si="0"/>
        <v>0</v>
      </c>
      <c r="N17" s="39"/>
    </row>
    <row r="18" spans="1:14" s="5" customFormat="1" ht="20.100000000000001" customHeight="1" x14ac:dyDescent="0.2">
      <c r="A18" s="19" t="s">
        <v>22</v>
      </c>
      <c r="B18" s="20" t="s">
        <v>23</v>
      </c>
      <c r="C18" s="19">
        <v>3</v>
      </c>
      <c r="D18" s="19">
        <f>SUM(E18:G18)</f>
        <v>75</v>
      </c>
      <c r="E18" s="19">
        <v>36</v>
      </c>
      <c r="F18" s="19">
        <v>35</v>
      </c>
      <c r="G18" s="19">
        <v>4</v>
      </c>
      <c r="H18" s="19"/>
      <c r="I18" s="19">
        <v>75</v>
      </c>
      <c r="J18" s="19"/>
      <c r="K18" s="19"/>
      <c r="L18" s="19"/>
      <c r="M18" s="2"/>
      <c r="N18" s="26"/>
    </row>
    <row r="19" spans="1:14" s="5" customFormat="1" ht="20.100000000000001" customHeight="1" x14ac:dyDescent="0.2">
      <c r="A19" s="19" t="s">
        <v>24</v>
      </c>
      <c r="B19" s="20" t="s">
        <v>25</v>
      </c>
      <c r="C19" s="19">
        <v>2</v>
      </c>
      <c r="D19" s="19">
        <f t="shared" ref="D19:D25" si="1">SUM(E19:G19)</f>
        <v>60</v>
      </c>
      <c r="E19" s="19">
        <v>5</v>
      </c>
      <c r="F19" s="19">
        <v>51</v>
      </c>
      <c r="G19" s="19">
        <v>4</v>
      </c>
      <c r="H19" s="2"/>
      <c r="I19" s="19">
        <v>60</v>
      </c>
      <c r="J19" s="19"/>
      <c r="K19" s="19"/>
      <c r="L19" s="19"/>
      <c r="M19" s="2"/>
      <c r="N19" s="26"/>
    </row>
    <row r="20" spans="1:14" s="5" customFormat="1" ht="20.100000000000001" customHeight="1" x14ac:dyDescent="0.2">
      <c r="A20" s="19" t="s">
        <v>26</v>
      </c>
      <c r="B20" s="20" t="s">
        <v>27</v>
      </c>
      <c r="C20" s="19">
        <v>4</v>
      </c>
      <c r="D20" s="19">
        <f t="shared" si="1"/>
        <v>75</v>
      </c>
      <c r="E20" s="19">
        <v>41</v>
      </c>
      <c r="F20" s="19">
        <v>29</v>
      </c>
      <c r="G20" s="19">
        <v>5</v>
      </c>
      <c r="H20" s="2">
        <v>75</v>
      </c>
      <c r="I20" s="19"/>
      <c r="J20" s="19"/>
      <c r="K20" s="19"/>
      <c r="L20" s="19"/>
      <c r="M20" s="2"/>
      <c r="N20" s="26"/>
    </row>
    <row r="21" spans="1:14" s="5" customFormat="1" ht="20.100000000000001" customHeight="1" x14ac:dyDescent="0.2">
      <c r="A21" s="19" t="s">
        <v>28</v>
      </c>
      <c r="B21" s="20" t="s">
        <v>29</v>
      </c>
      <c r="C21" s="19">
        <v>1</v>
      </c>
      <c r="D21" s="19">
        <f t="shared" si="1"/>
        <v>30</v>
      </c>
      <c r="E21" s="19">
        <v>18</v>
      </c>
      <c r="F21" s="19">
        <v>10</v>
      </c>
      <c r="G21" s="19">
        <v>2</v>
      </c>
      <c r="H21" s="2">
        <v>30</v>
      </c>
      <c r="I21" s="2"/>
      <c r="J21" s="19"/>
      <c r="K21" s="19"/>
      <c r="L21" s="19"/>
      <c r="M21" s="2"/>
      <c r="N21" s="26"/>
    </row>
    <row r="22" spans="1:14" s="5" customFormat="1" ht="20.100000000000001" customHeight="1" x14ac:dyDescent="0.2">
      <c r="A22" s="19" t="s">
        <v>30</v>
      </c>
      <c r="B22" s="20" t="s">
        <v>31</v>
      </c>
      <c r="C22" s="19">
        <v>3</v>
      </c>
      <c r="D22" s="19">
        <f t="shared" si="1"/>
        <v>75</v>
      </c>
      <c r="E22" s="19">
        <v>15</v>
      </c>
      <c r="F22" s="19">
        <v>58</v>
      </c>
      <c r="G22" s="19">
        <v>2</v>
      </c>
      <c r="H22" s="19"/>
      <c r="I22" s="19"/>
      <c r="J22" s="19">
        <v>75</v>
      </c>
      <c r="K22" s="19"/>
      <c r="L22" s="19"/>
      <c r="M22" s="2"/>
      <c r="N22" s="26"/>
    </row>
    <row r="23" spans="1:14" s="5" customFormat="1" ht="20.100000000000001" customHeight="1" x14ac:dyDescent="0.2">
      <c r="A23" s="19" t="s">
        <v>32</v>
      </c>
      <c r="B23" s="20" t="s">
        <v>33</v>
      </c>
      <c r="C23" s="19">
        <v>5</v>
      </c>
      <c r="D23" s="19">
        <f t="shared" si="1"/>
        <v>120</v>
      </c>
      <c r="E23" s="19">
        <v>42</v>
      </c>
      <c r="F23" s="19">
        <v>72</v>
      </c>
      <c r="G23" s="19">
        <v>6</v>
      </c>
      <c r="H23" s="19">
        <v>60</v>
      </c>
      <c r="I23" s="19">
        <v>60</v>
      </c>
      <c r="J23" s="19"/>
      <c r="K23" s="19"/>
      <c r="L23" s="19"/>
      <c r="M23" s="2"/>
      <c r="N23" s="26"/>
    </row>
    <row r="24" spans="1:14" s="5" customFormat="1" ht="20.100000000000001" customHeight="1" x14ac:dyDescent="0.2">
      <c r="A24" s="19" t="s">
        <v>34</v>
      </c>
      <c r="B24" s="20" t="s">
        <v>35</v>
      </c>
      <c r="C24" s="19">
        <v>1</v>
      </c>
      <c r="D24" s="19">
        <f t="shared" si="1"/>
        <v>30</v>
      </c>
      <c r="E24" s="19">
        <v>14</v>
      </c>
      <c r="F24" s="19">
        <v>14</v>
      </c>
      <c r="G24" s="19">
        <v>2</v>
      </c>
      <c r="H24" s="19"/>
      <c r="I24" s="19">
        <v>30</v>
      </c>
      <c r="J24" s="19"/>
      <c r="K24" s="19"/>
      <c r="L24" s="19"/>
      <c r="M24" s="2"/>
      <c r="N24" s="26"/>
    </row>
    <row r="25" spans="1:14" s="5" customFormat="1" ht="20.100000000000001" customHeight="1" x14ac:dyDescent="0.2">
      <c r="A25" s="19" t="s">
        <v>36</v>
      </c>
      <c r="B25" s="21" t="s">
        <v>37</v>
      </c>
      <c r="C25" s="19">
        <v>2</v>
      </c>
      <c r="D25" s="19">
        <f t="shared" si="1"/>
        <v>30</v>
      </c>
      <c r="E25" s="19">
        <v>28</v>
      </c>
      <c r="F25" s="19">
        <v>0</v>
      </c>
      <c r="G25" s="19">
        <v>2</v>
      </c>
      <c r="H25" s="19"/>
      <c r="I25" s="19"/>
      <c r="J25" s="19"/>
      <c r="K25" s="19">
        <v>30</v>
      </c>
      <c r="L25" s="19"/>
      <c r="M25" s="2"/>
      <c r="N25" s="26"/>
    </row>
    <row r="26" spans="1:14" s="6" customFormat="1" ht="30" customHeight="1" x14ac:dyDescent="0.2">
      <c r="A26" s="28" t="s">
        <v>38</v>
      </c>
      <c r="B26" s="22" t="s">
        <v>39</v>
      </c>
      <c r="C26" s="28">
        <f t="shared" ref="C26:M26" si="2">C27+C38+C57</f>
        <v>94</v>
      </c>
      <c r="D26" s="28">
        <f t="shared" si="2"/>
        <v>2660</v>
      </c>
      <c r="E26" s="28">
        <f t="shared" si="2"/>
        <v>542</v>
      </c>
      <c r="F26" s="28">
        <f t="shared" si="2"/>
        <v>1997</v>
      </c>
      <c r="G26" s="28">
        <f t="shared" si="2"/>
        <v>141</v>
      </c>
      <c r="H26" s="28">
        <f t="shared" si="2"/>
        <v>285</v>
      </c>
      <c r="I26" s="28">
        <f t="shared" si="2"/>
        <v>280</v>
      </c>
      <c r="J26" s="28">
        <f t="shared" si="2"/>
        <v>190</v>
      </c>
      <c r="K26" s="28">
        <f t="shared" si="2"/>
        <v>475</v>
      </c>
      <c r="L26" s="28">
        <f t="shared" si="2"/>
        <v>210</v>
      </c>
      <c r="M26" s="28">
        <f t="shared" si="2"/>
        <v>260</v>
      </c>
      <c r="N26" s="39"/>
    </row>
    <row r="27" spans="1:14" s="6" customFormat="1" ht="20.100000000000001" customHeight="1" x14ac:dyDescent="0.2">
      <c r="A27" s="28" t="s">
        <v>40</v>
      </c>
      <c r="B27" s="22" t="s">
        <v>41</v>
      </c>
      <c r="C27" s="28">
        <f t="shared" ref="C27:M27" si="3">SUM(C28:C37)</f>
        <v>21</v>
      </c>
      <c r="D27" s="28">
        <f t="shared" si="3"/>
        <v>460</v>
      </c>
      <c r="E27" s="28">
        <f t="shared" si="3"/>
        <v>211</v>
      </c>
      <c r="F27" s="28">
        <f t="shared" si="3"/>
        <v>234</v>
      </c>
      <c r="G27" s="28">
        <f t="shared" si="3"/>
        <v>35</v>
      </c>
      <c r="H27" s="28">
        <f t="shared" si="3"/>
        <v>210</v>
      </c>
      <c r="I27" s="28">
        <f t="shared" si="3"/>
        <v>130</v>
      </c>
      <c r="J27" s="28">
        <f t="shared" si="3"/>
        <v>40</v>
      </c>
      <c r="K27" s="28">
        <f t="shared" si="3"/>
        <v>40</v>
      </c>
      <c r="L27" s="28">
        <f t="shared" si="3"/>
        <v>0</v>
      </c>
      <c r="M27" s="28">
        <f t="shared" si="3"/>
        <v>40</v>
      </c>
      <c r="N27" s="39"/>
    </row>
    <row r="28" spans="1:14" s="5" customFormat="1" ht="20.100000000000001" customHeight="1" x14ac:dyDescent="0.2">
      <c r="A28" s="19" t="s">
        <v>42</v>
      </c>
      <c r="B28" s="20" t="s">
        <v>112</v>
      </c>
      <c r="C28" s="19">
        <v>2</v>
      </c>
      <c r="D28" s="19">
        <f>SUM(E28:G28)</f>
        <v>40</v>
      </c>
      <c r="E28" s="19">
        <v>38</v>
      </c>
      <c r="F28" s="19">
        <v>0</v>
      </c>
      <c r="G28" s="19">
        <v>2</v>
      </c>
      <c r="H28" s="2">
        <v>40</v>
      </c>
      <c r="I28" s="2"/>
      <c r="J28" s="2"/>
      <c r="K28" s="2"/>
      <c r="L28" s="2"/>
      <c r="M28" s="2"/>
      <c r="N28" s="26"/>
    </row>
    <row r="29" spans="1:14" s="5" customFormat="1" ht="20.100000000000001" customHeight="1" x14ac:dyDescent="0.2">
      <c r="A29" s="19" t="s">
        <v>43</v>
      </c>
      <c r="B29" s="20" t="s">
        <v>44</v>
      </c>
      <c r="C29" s="19">
        <v>3</v>
      </c>
      <c r="D29" s="19">
        <v>80</v>
      </c>
      <c r="E29" s="19">
        <v>15</v>
      </c>
      <c r="F29" s="19">
        <v>59</v>
      </c>
      <c r="G29" s="19">
        <v>6</v>
      </c>
      <c r="H29" s="2">
        <v>80</v>
      </c>
      <c r="I29" s="2"/>
      <c r="J29" s="2"/>
      <c r="K29" s="2"/>
      <c r="L29" s="2"/>
      <c r="M29" s="2"/>
      <c r="N29" s="26"/>
    </row>
    <row r="30" spans="1:14" s="5" customFormat="1" ht="20.100000000000001" customHeight="1" x14ac:dyDescent="0.2">
      <c r="A30" s="19" t="s">
        <v>45</v>
      </c>
      <c r="B30" s="20" t="s">
        <v>46</v>
      </c>
      <c r="C30" s="19">
        <v>2</v>
      </c>
      <c r="D30" s="19">
        <f t="shared" ref="D30:D36" si="4">SUM(E30:G30)</f>
        <v>40</v>
      </c>
      <c r="E30" s="19">
        <v>17</v>
      </c>
      <c r="F30" s="19">
        <v>20</v>
      </c>
      <c r="G30" s="19">
        <v>3</v>
      </c>
      <c r="H30" s="2"/>
      <c r="I30" s="2"/>
      <c r="J30" s="2"/>
      <c r="K30" s="2">
        <v>40</v>
      </c>
      <c r="L30" s="2"/>
      <c r="M30" s="2"/>
      <c r="N30" s="26"/>
    </row>
    <row r="31" spans="1:14" s="5" customFormat="1" ht="20.100000000000001" customHeight="1" x14ac:dyDescent="0.2">
      <c r="A31" s="19" t="s">
        <v>47</v>
      </c>
      <c r="B31" s="20" t="s">
        <v>115</v>
      </c>
      <c r="C31" s="19">
        <v>2</v>
      </c>
      <c r="D31" s="19">
        <f t="shared" si="4"/>
        <v>40</v>
      </c>
      <c r="E31" s="19">
        <v>33</v>
      </c>
      <c r="F31" s="19">
        <v>5</v>
      </c>
      <c r="G31" s="19">
        <v>2</v>
      </c>
      <c r="H31" s="2"/>
      <c r="I31" s="2"/>
      <c r="J31" s="2"/>
      <c r="K31" s="2"/>
      <c r="L31" s="2"/>
      <c r="M31" s="2">
        <v>40</v>
      </c>
      <c r="N31" s="26"/>
    </row>
    <row r="32" spans="1:14" s="5" customFormat="1" ht="20.100000000000001" customHeight="1" x14ac:dyDescent="0.2">
      <c r="A32" s="19" t="s">
        <v>48</v>
      </c>
      <c r="B32" s="20" t="s">
        <v>49</v>
      </c>
      <c r="C32" s="19">
        <v>2</v>
      </c>
      <c r="D32" s="19">
        <f t="shared" si="4"/>
        <v>30</v>
      </c>
      <c r="E32" s="19">
        <v>28</v>
      </c>
      <c r="F32" s="19">
        <v>0</v>
      </c>
      <c r="G32" s="19">
        <v>2</v>
      </c>
      <c r="H32" s="2">
        <v>30</v>
      </c>
      <c r="I32" s="2"/>
      <c r="J32" s="2"/>
      <c r="K32" s="2"/>
      <c r="L32" s="2"/>
      <c r="M32" s="2"/>
      <c r="N32" s="26"/>
    </row>
    <row r="33" spans="1:17" s="5" customFormat="1" ht="20.100000000000001" customHeight="1" x14ac:dyDescent="0.2">
      <c r="A33" s="19" t="s">
        <v>50</v>
      </c>
      <c r="B33" s="20" t="s">
        <v>51</v>
      </c>
      <c r="C33" s="19">
        <v>3</v>
      </c>
      <c r="D33" s="19">
        <f t="shared" si="4"/>
        <v>60</v>
      </c>
      <c r="E33" s="19">
        <v>30</v>
      </c>
      <c r="F33" s="19">
        <v>28</v>
      </c>
      <c r="G33" s="19">
        <v>2</v>
      </c>
      <c r="H33" s="2">
        <v>60</v>
      </c>
      <c r="I33" s="2"/>
      <c r="J33" s="2"/>
      <c r="K33" s="2"/>
      <c r="L33" s="2"/>
      <c r="M33" s="2"/>
      <c r="N33" s="26"/>
    </row>
    <row r="34" spans="1:17" s="5" customFormat="1" ht="20.100000000000001" customHeight="1" x14ac:dyDescent="0.2">
      <c r="A34" s="19" t="s">
        <v>52</v>
      </c>
      <c r="B34" s="20" t="s">
        <v>53</v>
      </c>
      <c r="C34" s="19">
        <v>2</v>
      </c>
      <c r="D34" s="19">
        <v>30</v>
      </c>
      <c r="E34" s="19">
        <v>28</v>
      </c>
      <c r="F34" s="19">
        <v>0</v>
      </c>
      <c r="G34" s="19">
        <v>2</v>
      </c>
      <c r="H34" s="2"/>
      <c r="I34" s="2">
        <v>30</v>
      </c>
      <c r="J34" s="2"/>
      <c r="K34" s="2"/>
      <c r="L34" s="2"/>
      <c r="M34" s="2"/>
      <c r="N34" s="26"/>
    </row>
    <row r="35" spans="1:17" s="5" customFormat="1" ht="20.100000000000001" customHeight="1" x14ac:dyDescent="0.2">
      <c r="A35" s="19" t="s">
        <v>54</v>
      </c>
      <c r="B35" s="20" t="s">
        <v>114</v>
      </c>
      <c r="C35" s="19">
        <v>1</v>
      </c>
      <c r="D35" s="19">
        <v>40</v>
      </c>
      <c r="E35" s="19">
        <v>7</v>
      </c>
      <c r="F35" s="19">
        <v>27</v>
      </c>
      <c r="G35" s="19">
        <v>6</v>
      </c>
      <c r="H35" s="2"/>
      <c r="I35" s="2"/>
      <c r="J35" s="2">
        <v>40</v>
      </c>
      <c r="K35" s="2"/>
      <c r="L35" s="2"/>
      <c r="M35" s="2"/>
      <c r="N35" s="26"/>
    </row>
    <row r="36" spans="1:17" s="6" customFormat="1" ht="20.100000000000001" customHeight="1" x14ac:dyDescent="0.2">
      <c r="A36" s="19" t="s">
        <v>56</v>
      </c>
      <c r="B36" s="20" t="s">
        <v>55</v>
      </c>
      <c r="C36" s="19">
        <v>2</v>
      </c>
      <c r="D36" s="19">
        <f t="shared" si="4"/>
        <v>60</v>
      </c>
      <c r="E36" s="19">
        <v>15</v>
      </c>
      <c r="F36" s="19">
        <v>41</v>
      </c>
      <c r="G36" s="19">
        <v>4</v>
      </c>
      <c r="H36" s="2"/>
      <c r="I36" s="2">
        <v>60</v>
      </c>
      <c r="J36" s="2"/>
      <c r="K36" s="2"/>
      <c r="L36" s="2"/>
      <c r="M36" s="2"/>
      <c r="N36" s="26"/>
      <c r="P36" s="5"/>
      <c r="Q36" s="5"/>
    </row>
    <row r="37" spans="1:17" s="5" customFormat="1" ht="20.100000000000001" customHeight="1" x14ac:dyDescent="0.2">
      <c r="A37" s="19" t="s">
        <v>58</v>
      </c>
      <c r="B37" s="23" t="s">
        <v>57</v>
      </c>
      <c r="C37" s="24">
        <v>2</v>
      </c>
      <c r="D37" s="24">
        <v>40</v>
      </c>
      <c r="E37" s="24">
        <v>0</v>
      </c>
      <c r="F37" s="24">
        <v>54</v>
      </c>
      <c r="G37" s="24">
        <v>6</v>
      </c>
      <c r="H37" s="25"/>
      <c r="I37" s="25">
        <v>40</v>
      </c>
      <c r="J37" s="26"/>
      <c r="K37" s="26"/>
      <c r="L37" s="26"/>
      <c r="M37" s="26"/>
      <c r="N37" s="26"/>
    </row>
    <row r="38" spans="1:17" s="5" customFormat="1" ht="29.25" customHeight="1" x14ac:dyDescent="0.2">
      <c r="A38" s="28" t="s">
        <v>111</v>
      </c>
      <c r="B38" s="22" t="s">
        <v>59</v>
      </c>
      <c r="C38" s="28">
        <f t="shared" ref="C38:M38" si="5">SUM(C39:C56)</f>
        <v>69</v>
      </c>
      <c r="D38" s="28">
        <f t="shared" si="5"/>
        <v>2080</v>
      </c>
      <c r="E38" s="28">
        <f t="shared" si="5"/>
        <v>306</v>
      </c>
      <c r="F38" s="28">
        <f t="shared" si="5"/>
        <v>1678</v>
      </c>
      <c r="G38" s="28">
        <f t="shared" si="5"/>
        <v>96</v>
      </c>
      <c r="H38" s="28">
        <f t="shared" si="5"/>
        <v>75</v>
      </c>
      <c r="I38" s="28">
        <f t="shared" si="5"/>
        <v>150</v>
      </c>
      <c r="J38" s="28">
        <f t="shared" si="5"/>
        <v>150</v>
      </c>
      <c r="K38" s="28">
        <f t="shared" si="5"/>
        <v>435</v>
      </c>
      <c r="L38" s="28">
        <f t="shared" si="5"/>
        <v>210</v>
      </c>
      <c r="M38" s="28">
        <f t="shared" si="5"/>
        <v>100</v>
      </c>
      <c r="N38" s="26"/>
    </row>
    <row r="39" spans="1:17" s="5" customFormat="1" ht="20.100000000000001" customHeight="1" x14ac:dyDescent="0.2">
      <c r="A39" s="19" t="s">
        <v>60</v>
      </c>
      <c r="B39" s="20" t="s">
        <v>61</v>
      </c>
      <c r="C39" s="19">
        <v>3</v>
      </c>
      <c r="D39" s="19">
        <f>SUM(E39:G39)</f>
        <v>75</v>
      </c>
      <c r="E39" s="19">
        <v>15</v>
      </c>
      <c r="F39" s="19">
        <v>54</v>
      </c>
      <c r="G39" s="19">
        <v>6</v>
      </c>
      <c r="H39" s="2">
        <v>75</v>
      </c>
      <c r="I39" s="2"/>
      <c r="J39" s="2"/>
      <c r="K39" s="2"/>
      <c r="L39" s="2"/>
      <c r="M39" s="2"/>
      <c r="N39" s="26"/>
    </row>
    <row r="40" spans="1:17" s="5" customFormat="1" ht="20.100000000000001" customHeight="1" x14ac:dyDescent="0.2">
      <c r="A40" s="19" t="s">
        <v>62</v>
      </c>
      <c r="B40" s="20" t="s">
        <v>63</v>
      </c>
      <c r="C40" s="19">
        <v>3</v>
      </c>
      <c r="D40" s="19">
        <f t="shared" ref="D40:D54" si="6">SUM(E40:G40)</f>
        <v>75</v>
      </c>
      <c r="E40" s="19">
        <v>15</v>
      </c>
      <c r="F40" s="19">
        <v>54</v>
      </c>
      <c r="G40" s="19">
        <v>6</v>
      </c>
      <c r="H40" s="2"/>
      <c r="I40" s="2">
        <v>75</v>
      </c>
      <c r="J40" s="2"/>
      <c r="K40" s="2"/>
      <c r="L40" s="2"/>
      <c r="M40" s="2"/>
      <c r="N40" s="26"/>
    </row>
    <row r="41" spans="1:17" s="5" customFormat="1" ht="20.100000000000001" customHeight="1" x14ac:dyDescent="0.2">
      <c r="A41" s="19" t="s">
        <v>64</v>
      </c>
      <c r="B41" s="20" t="s">
        <v>65</v>
      </c>
      <c r="C41" s="19">
        <v>3</v>
      </c>
      <c r="D41" s="19">
        <f t="shared" si="6"/>
        <v>75</v>
      </c>
      <c r="E41" s="19">
        <v>15</v>
      </c>
      <c r="F41" s="19">
        <v>54</v>
      </c>
      <c r="G41" s="19">
        <v>6</v>
      </c>
      <c r="H41" s="2"/>
      <c r="I41" s="2">
        <v>75</v>
      </c>
      <c r="J41" s="2"/>
      <c r="K41" s="2"/>
      <c r="L41" s="2"/>
      <c r="M41" s="2"/>
      <c r="N41" s="26"/>
    </row>
    <row r="42" spans="1:17" s="5" customFormat="1" ht="20.100000000000001" customHeight="1" x14ac:dyDescent="0.2">
      <c r="A42" s="19" t="s">
        <v>66</v>
      </c>
      <c r="B42" s="20" t="s">
        <v>67</v>
      </c>
      <c r="C42" s="19">
        <v>3</v>
      </c>
      <c r="D42" s="19">
        <f t="shared" si="6"/>
        <v>75</v>
      </c>
      <c r="E42" s="19">
        <v>15</v>
      </c>
      <c r="F42" s="19">
        <v>54</v>
      </c>
      <c r="G42" s="19">
        <v>6</v>
      </c>
      <c r="H42" s="2"/>
      <c r="I42" s="2"/>
      <c r="J42" s="2">
        <v>75</v>
      </c>
      <c r="K42" s="2"/>
      <c r="L42" s="2"/>
      <c r="M42" s="2"/>
      <c r="N42" s="26"/>
    </row>
    <row r="43" spans="1:17" s="5" customFormat="1" ht="20.100000000000001" customHeight="1" x14ac:dyDescent="0.2">
      <c r="A43" s="19" t="s">
        <v>68</v>
      </c>
      <c r="B43" s="20" t="s">
        <v>69</v>
      </c>
      <c r="C43" s="19">
        <v>3</v>
      </c>
      <c r="D43" s="19">
        <f t="shared" si="6"/>
        <v>75</v>
      </c>
      <c r="E43" s="19">
        <v>15</v>
      </c>
      <c r="F43" s="19">
        <v>54</v>
      </c>
      <c r="G43" s="19">
        <v>6</v>
      </c>
      <c r="H43" s="2"/>
      <c r="I43" s="2"/>
      <c r="J43" s="2"/>
      <c r="K43" s="2">
        <v>75</v>
      </c>
      <c r="L43" s="2"/>
      <c r="M43" s="2"/>
      <c r="N43" s="26"/>
    </row>
    <row r="44" spans="1:17" s="5" customFormat="1" ht="19.5" customHeight="1" x14ac:dyDescent="0.2">
      <c r="A44" s="19" t="s">
        <v>70</v>
      </c>
      <c r="B44" s="20" t="s">
        <v>71</v>
      </c>
      <c r="C44" s="19">
        <v>2</v>
      </c>
      <c r="D44" s="19">
        <f t="shared" si="6"/>
        <v>60</v>
      </c>
      <c r="E44" s="19">
        <v>15</v>
      </c>
      <c r="F44" s="19">
        <v>39</v>
      </c>
      <c r="G44" s="19">
        <v>6</v>
      </c>
      <c r="H44" s="2"/>
      <c r="I44" s="2"/>
      <c r="J44" s="2"/>
      <c r="K44" s="2"/>
      <c r="L44" s="2"/>
      <c r="M44" s="2">
        <v>60</v>
      </c>
      <c r="N44" s="26"/>
    </row>
    <row r="45" spans="1:17" s="5" customFormat="1" ht="20.100000000000001" customHeight="1" x14ac:dyDescent="0.2">
      <c r="A45" s="19" t="s">
        <v>72</v>
      </c>
      <c r="B45" s="20" t="s">
        <v>73</v>
      </c>
      <c r="C45" s="19">
        <v>3</v>
      </c>
      <c r="D45" s="19">
        <f t="shared" si="6"/>
        <v>75</v>
      </c>
      <c r="E45" s="19">
        <v>15</v>
      </c>
      <c r="F45" s="19">
        <v>54</v>
      </c>
      <c r="G45" s="19">
        <v>6</v>
      </c>
      <c r="H45" s="2"/>
      <c r="I45" s="2"/>
      <c r="J45" s="2"/>
      <c r="K45" s="2">
        <v>75</v>
      </c>
      <c r="L45" s="2"/>
      <c r="M45" s="2"/>
      <c r="N45" s="26"/>
    </row>
    <row r="46" spans="1:17" s="5" customFormat="1" ht="20.100000000000001" customHeight="1" x14ac:dyDescent="0.2">
      <c r="A46" s="19" t="s">
        <v>74</v>
      </c>
      <c r="B46" s="20" t="s">
        <v>75</v>
      </c>
      <c r="C46" s="19">
        <v>3</v>
      </c>
      <c r="D46" s="19">
        <f t="shared" si="6"/>
        <v>75</v>
      </c>
      <c r="E46" s="19">
        <v>15</v>
      </c>
      <c r="F46" s="19">
        <v>54</v>
      </c>
      <c r="G46" s="19">
        <v>6</v>
      </c>
      <c r="H46" s="2"/>
      <c r="I46" s="2"/>
      <c r="J46" s="2"/>
      <c r="K46" s="2">
        <v>75</v>
      </c>
      <c r="L46" s="2"/>
      <c r="M46" s="2"/>
      <c r="N46" s="26"/>
    </row>
    <row r="47" spans="1:17" s="5" customFormat="1" ht="20.100000000000001" customHeight="1" x14ac:dyDescent="0.2">
      <c r="A47" s="19" t="s">
        <v>76</v>
      </c>
      <c r="B47" s="20" t="s">
        <v>77</v>
      </c>
      <c r="C47" s="19">
        <v>3</v>
      </c>
      <c r="D47" s="19">
        <f t="shared" si="6"/>
        <v>75</v>
      </c>
      <c r="E47" s="19">
        <v>15</v>
      </c>
      <c r="F47" s="19">
        <v>54</v>
      </c>
      <c r="G47" s="19">
        <v>6</v>
      </c>
      <c r="H47" s="2"/>
      <c r="I47" s="2"/>
      <c r="J47" s="2">
        <v>75</v>
      </c>
      <c r="K47" s="2"/>
      <c r="L47" s="2"/>
      <c r="M47" s="2"/>
      <c r="N47" s="26"/>
    </row>
    <row r="48" spans="1:17" s="5" customFormat="1" ht="20.100000000000001" customHeight="1" x14ac:dyDescent="0.2">
      <c r="A48" s="19" t="s">
        <v>122</v>
      </c>
      <c r="B48" s="20" t="s">
        <v>78</v>
      </c>
      <c r="C48" s="19">
        <v>3</v>
      </c>
      <c r="D48" s="19">
        <v>60</v>
      </c>
      <c r="E48" s="19">
        <v>30</v>
      </c>
      <c r="F48" s="19">
        <v>26</v>
      </c>
      <c r="G48" s="19">
        <v>4</v>
      </c>
      <c r="H48" s="2"/>
      <c r="I48" s="2"/>
      <c r="J48" s="2"/>
      <c r="K48" s="2">
        <v>60</v>
      </c>
      <c r="L48" s="2"/>
      <c r="M48" s="2"/>
      <c r="N48" s="26"/>
    </row>
    <row r="49" spans="1:20" s="5" customFormat="1" ht="20.25" customHeight="1" x14ac:dyDescent="0.2">
      <c r="A49" s="19" t="s">
        <v>79</v>
      </c>
      <c r="B49" s="20" t="s">
        <v>80</v>
      </c>
      <c r="C49" s="19">
        <v>3</v>
      </c>
      <c r="D49" s="19">
        <f t="shared" si="6"/>
        <v>60</v>
      </c>
      <c r="E49" s="19">
        <v>29</v>
      </c>
      <c r="F49" s="19">
        <v>29</v>
      </c>
      <c r="G49" s="19">
        <v>2</v>
      </c>
      <c r="H49" s="2"/>
      <c r="I49" s="2"/>
      <c r="J49" s="2"/>
      <c r="K49" s="2"/>
      <c r="L49" s="26">
        <v>60</v>
      </c>
      <c r="M49" s="2"/>
      <c r="N49" s="26"/>
    </row>
    <row r="50" spans="1:20" s="5" customFormat="1" ht="20.100000000000001" customHeight="1" x14ac:dyDescent="0.2">
      <c r="A50" s="19" t="s">
        <v>81</v>
      </c>
      <c r="B50" s="60" t="s">
        <v>82</v>
      </c>
      <c r="C50" s="19">
        <v>3</v>
      </c>
      <c r="D50" s="19">
        <f t="shared" si="6"/>
        <v>75</v>
      </c>
      <c r="E50" s="19">
        <v>15</v>
      </c>
      <c r="F50" s="19">
        <v>54</v>
      </c>
      <c r="G50" s="19">
        <v>6</v>
      </c>
      <c r="H50" s="2"/>
      <c r="I50" s="2"/>
      <c r="J50" s="2"/>
      <c r="K50" s="2">
        <v>75</v>
      </c>
      <c r="L50" s="2"/>
      <c r="M50" s="2"/>
      <c r="N50" s="26"/>
    </row>
    <row r="51" spans="1:20" s="5" customFormat="1" ht="20.100000000000001" customHeight="1" x14ac:dyDescent="0.2">
      <c r="A51" s="19" t="s">
        <v>83</v>
      </c>
      <c r="B51" s="20" t="s">
        <v>120</v>
      </c>
      <c r="C51" s="19">
        <v>1</v>
      </c>
      <c r="D51" s="19">
        <v>40</v>
      </c>
      <c r="E51" s="19">
        <v>0</v>
      </c>
      <c r="F51" s="19">
        <v>36</v>
      </c>
      <c r="G51" s="19">
        <v>4</v>
      </c>
      <c r="H51" s="19"/>
      <c r="I51" s="19"/>
      <c r="J51" s="2"/>
      <c r="K51" s="2"/>
      <c r="L51" s="2"/>
      <c r="M51" s="2">
        <v>40</v>
      </c>
      <c r="N51" s="26"/>
    </row>
    <row r="52" spans="1:20" s="5" customFormat="1" ht="20.100000000000001" customHeight="1" x14ac:dyDescent="0.2">
      <c r="A52" s="19" t="s">
        <v>84</v>
      </c>
      <c r="B52" s="20" t="s">
        <v>85</v>
      </c>
      <c r="C52" s="19">
        <v>3</v>
      </c>
      <c r="D52" s="19">
        <f t="shared" si="6"/>
        <v>75</v>
      </c>
      <c r="E52" s="19">
        <v>15</v>
      </c>
      <c r="F52" s="19">
        <v>54</v>
      </c>
      <c r="G52" s="19">
        <v>6</v>
      </c>
      <c r="H52" s="2"/>
      <c r="I52" s="2"/>
      <c r="J52" s="2"/>
      <c r="K52" s="2">
        <v>75</v>
      </c>
      <c r="L52" s="2"/>
      <c r="M52" s="2"/>
      <c r="N52" s="26"/>
    </row>
    <row r="53" spans="1:20" s="5" customFormat="1" ht="20.100000000000001" customHeight="1" x14ac:dyDescent="0.2">
      <c r="A53" s="19" t="s">
        <v>86</v>
      </c>
      <c r="B53" s="20" t="s">
        <v>87</v>
      </c>
      <c r="C53" s="19">
        <v>3</v>
      </c>
      <c r="D53" s="19">
        <f t="shared" si="6"/>
        <v>75</v>
      </c>
      <c r="E53" s="19">
        <v>15</v>
      </c>
      <c r="F53" s="19">
        <v>54</v>
      </c>
      <c r="G53" s="19">
        <v>6</v>
      </c>
      <c r="H53" s="2"/>
      <c r="I53" s="2"/>
      <c r="J53" s="2"/>
      <c r="K53" s="2"/>
      <c r="L53" s="2">
        <v>75</v>
      </c>
      <c r="M53" s="2"/>
      <c r="N53" s="26"/>
    </row>
    <row r="54" spans="1:20" s="6" customFormat="1" ht="20.100000000000001" customHeight="1" x14ac:dyDescent="0.2">
      <c r="A54" s="19" t="s">
        <v>88</v>
      </c>
      <c r="B54" s="20" t="s">
        <v>89</v>
      </c>
      <c r="C54" s="19">
        <v>3</v>
      </c>
      <c r="D54" s="19">
        <f t="shared" si="6"/>
        <v>75</v>
      </c>
      <c r="E54" s="19">
        <v>15</v>
      </c>
      <c r="F54" s="19">
        <v>54</v>
      </c>
      <c r="G54" s="19">
        <v>6</v>
      </c>
      <c r="H54" s="2"/>
      <c r="I54" s="2"/>
      <c r="J54" s="2"/>
      <c r="K54" s="2"/>
      <c r="L54" s="2">
        <v>75</v>
      </c>
      <c r="M54" s="2"/>
      <c r="N54" s="26"/>
    </row>
    <row r="55" spans="1:20" s="5" customFormat="1" ht="20.100000000000001" customHeight="1" x14ac:dyDescent="0.2">
      <c r="A55" s="19" t="s">
        <v>90</v>
      </c>
      <c r="B55" s="20" t="s">
        <v>91</v>
      </c>
      <c r="C55" s="19">
        <v>12</v>
      </c>
      <c r="D55" s="19">
        <v>480</v>
      </c>
      <c r="E55" s="19">
        <v>26</v>
      </c>
      <c r="F55" s="19">
        <v>450</v>
      </c>
      <c r="G55" s="19">
        <v>4</v>
      </c>
      <c r="H55" s="2"/>
      <c r="I55" s="2"/>
      <c r="J55" s="2"/>
      <c r="K55" s="2"/>
      <c r="L55" s="2"/>
      <c r="M55" s="2"/>
      <c r="N55" s="26"/>
    </row>
    <row r="56" spans="1:20" s="5" customFormat="1" ht="20.100000000000001" customHeight="1" x14ac:dyDescent="0.2">
      <c r="A56" s="19" t="s">
        <v>92</v>
      </c>
      <c r="B56" s="20" t="s">
        <v>93</v>
      </c>
      <c r="C56" s="19">
        <v>12</v>
      </c>
      <c r="D56" s="19">
        <v>480</v>
      </c>
      <c r="E56" s="19">
        <v>26</v>
      </c>
      <c r="F56" s="19">
        <v>450</v>
      </c>
      <c r="G56" s="19">
        <v>4</v>
      </c>
      <c r="H56" s="2"/>
      <c r="I56" s="2"/>
      <c r="J56" s="2"/>
      <c r="K56" s="2"/>
      <c r="L56" s="2"/>
      <c r="M56" s="2"/>
      <c r="N56" s="26"/>
    </row>
    <row r="57" spans="1:20" s="5" customFormat="1" ht="26.25" customHeight="1" x14ac:dyDescent="0.2">
      <c r="A57" s="28" t="s">
        <v>94</v>
      </c>
      <c r="B57" s="22" t="s">
        <v>95</v>
      </c>
      <c r="C57" s="28">
        <f>SUM(C58)</f>
        <v>4</v>
      </c>
      <c r="D57" s="28">
        <f t="shared" ref="D57:M57" si="7">SUM(D58)</f>
        <v>120</v>
      </c>
      <c r="E57" s="28">
        <f t="shared" si="7"/>
        <v>25</v>
      </c>
      <c r="F57" s="28">
        <f t="shared" si="7"/>
        <v>85</v>
      </c>
      <c r="G57" s="28">
        <f t="shared" si="7"/>
        <v>10</v>
      </c>
      <c r="H57" s="28">
        <f t="shared" si="7"/>
        <v>0</v>
      </c>
      <c r="I57" s="28">
        <f t="shared" si="7"/>
        <v>0</v>
      </c>
      <c r="J57" s="28">
        <f t="shared" si="7"/>
        <v>0</v>
      </c>
      <c r="K57" s="28">
        <f t="shared" si="7"/>
        <v>0</v>
      </c>
      <c r="L57" s="28">
        <f t="shared" si="7"/>
        <v>0</v>
      </c>
      <c r="M57" s="28">
        <f t="shared" si="7"/>
        <v>120</v>
      </c>
      <c r="N57" s="26"/>
    </row>
    <row r="58" spans="1:20" s="5" customFormat="1" ht="36" customHeight="1" x14ac:dyDescent="0.2">
      <c r="A58" s="28" t="s">
        <v>96</v>
      </c>
      <c r="B58" s="27" t="s">
        <v>117</v>
      </c>
      <c r="C58" s="28">
        <f t="shared" ref="C58:M58" si="8">SUM(C59:C60)</f>
        <v>4</v>
      </c>
      <c r="D58" s="28">
        <f t="shared" si="8"/>
        <v>120</v>
      </c>
      <c r="E58" s="28">
        <f t="shared" si="8"/>
        <v>25</v>
      </c>
      <c r="F58" s="28">
        <f t="shared" si="8"/>
        <v>85</v>
      </c>
      <c r="G58" s="28">
        <f t="shared" si="8"/>
        <v>10</v>
      </c>
      <c r="H58" s="28">
        <f t="shared" si="8"/>
        <v>0</v>
      </c>
      <c r="I58" s="28">
        <f t="shared" si="8"/>
        <v>0</v>
      </c>
      <c r="J58" s="28">
        <f t="shared" si="8"/>
        <v>0</v>
      </c>
      <c r="K58" s="28">
        <f t="shared" si="8"/>
        <v>0</v>
      </c>
      <c r="L58" s="28">
        <f t="shared" si="8"/>
        <v>0</v>
      </c>
      <c r="M58" s="28">
        <f t="shared" si="8"/>
        <v>120</v>
      </c>
      <c r="N58" s="26"/>
    </row>
    <row r="59" spans="1:20" s="5" customFormat="1" ht="20.100000000000001" customHeight="1" x14ac:dyDescent="0.2">
      <c r="A59" s="19" t="s">
        <v>97</v>
      </c>
      <c r="B59" s="20" t="s">
        <v>98</v>
      </c>
      <c r="C59" s="19">
        <v>2</v>
      </c>
      <c r="D59" s="19">
        <f>E59+F59+G59</f>
        <v>75</v>
      </c>
      <c r="E59" s="19">
        <v>10</v>
      </c>
      <c r="F59" s="19">
        <v>59</v>
      </c>
      <c r="G59" s="19">
        <v>6</v>
      </c>
      <c r="H59" s="2"/>
      <c r="I59" s="2"/>
      <c r="J59" s="2"/>
      <c r="K59" s="2"/>
      <c r="L59" s="2"/>
      <c r="M59" s="2">
        <v>75</v>
      </c>
      <c r="N59" s="26"/>
    </row>
    <row r="60" spans="1:20" s="5" customFormat="1" ht="20.100000000000001" customHeight="1" x14ac:dyDescent="0.2">
      <c r="A60" s="19" t="s">
        <v>99</v>
      </c>
      <c r="B60" s="20" t="s">
        <v>100</v>
      </c>
      <c r="C60" s="19">
        <v>2</v>
      </c>
      <c r="D60" s="19">
        <f>E60+F60+G60</f>
        <v>45</v>
      </c>
      <c r="E60" s="19">
        <v>15</v>
      </c>
      <c r="F60" s="19">
        <v>26</v>
      </c>
      <c r="G60" s="19">
        <v>4</v>
      </c>
      <c r="H60" s="2"/>
      <c r="I60" s="2"/>
      <c r="J60" s="2"/>
      <c r="K60" s="2"/>
      <c r="L60" s="2"/>
      <c r="M60" s="2">
        <v>45</v>
      </c>
      <c r="N60" s="26"/>
    </row>
    <row r="61" spans="1:20" s="6" customFormat="1" ht="36" customHeight="1" x14ac:dyDescent="0.2">
      <c r="A61" s="28" t="s">
        <v>101</v>
      </c>
      <c r="B61" s="27" t="s">
        <v>118</v>
      </c>
      <c r="C61" s="28">
        <f>SUM(C62:C63)</f>
        <v>4</v>
      </c>
      <c r="D61" s="28">
        <f t="shared" ref="D61:M61" si="9">SUM(D62:D63)</f>
        <v>120</v>
      </c>
      <c r="E61" s="28">
        <f t="shared" si="9"/>
        <v>30</v>
      </c>
      <c r="F61" s="28">
        <f t="shared" si="9"/>
        <v>78</v>
      </c>
      <c r="G61" s="28">
        <f t="shared" si="9"/>
        <v>12</v>
      </c>
      <c r="H61" s="28">
        <f t="shared" si="9"/>
        <v>0</v>
      </c>
      <c r="I61" s="28">
        <f t="shared" si="9"/>
        <v>0</v>
      </c>
      <c r="J61" s="28">
        <f t="shared" si="9"/>
        <v>0</v>
      </c>
      <c r="K61" s="28">
        <f t="shared" si="9"/>
        <v>0</v>
      </c>
      <c r="L61" s="28">
        <f t="shared" si="9"/>
        <v>0</v>
      </c>
      <c r="M61" s="28">
        <f t="shared" si="9"/>
        <v>120</v>
      </c>
      <c r="N61" s="39"/>
    </row>
    <row r="62" spans="1:20" s="5" customFormat="1" ht="20.100000000000001" customHeight="1" x14ac:dyDescent="0.2">
      <c r="A62" s="19" t="s">
        <v>97</v>
      </c>
      <c r="B62" s="20" t="s">
        <v>102</v>
      </c>
      <c r="C62" s="19">
        <v>2</v>
      </c>
      <c r="D62" s="19">
        <f>E62+F62+G62</f>
        <v>60</v>
      </c>
      <c r="E62" s="19">
        <v>15</v>
      </c>
      <c r="F62" s="19">
        <v>39</v>
      </c>
      <c r="G62" s="19">
        <v>6</v>
      </c>
      <c r="H62" s="2"/>
      <c r="I62" s="2"/>
      <c r="J62" s="2"/>
      <c r="K62" s="2"/>
      <c r="L62" s="2"/>
      <c r="M62" s="2">
        <v>60</v>
      </c>
      <c r="N62" s="2"/>
    </row>
    <row r="63" spans="1:20" s="5" customFormat="1" ht="20.100000000000001" customHeight="1" x14ac:dyDescent="0.2">
      <c r="A63" s="19" t="s">
        <v>99</v>
      </c>
      <c r="B63" s="20" t="s">
        <v>103</v>
      </c>
      <c r="C63" s="19">
        <v>2</v>
      </c>
      <c r="D63" s="19">
        <f>E63+F63+G63</f>
        <v>60</v>
      </c>
      <c r="E63" s="19">
        <v>15</v>
      </c>
      <c r="F63" s="19">
        <v>39</v>
      </c>
      <c r="G63" s="19">
        <v>6</v>
      </c>
      <c r="H63" s="2"/>
      <c r="I63" s="2"/>
      <c r="J63" s="2"/>
      <c r="K63" s="2"/>
      <c r="L63" s="2"/>
      <c r="M63" s="61">
        <v>60</v>
      </c>
      <c r="N63" s="2"/>
      <c r="P63" s="38"/>
      <c r="Q63" s="38"/>
      <c r="R63" s="38"/>
      <c r="S63" s="38"/>
      <c r="T63" s="38"/>
    </row>
    <row r="64" spans="1:20" s="5" customFormat="1" ht="27.75" customHeight="1" x14ac:dyDescent="0.2">
      <c r="A64" s="120" t="s">
        <v>104</v>
      </c>
      <c r="B64" s="120"/>
      <c r="C64" s="28">
        <f t="shared" ref="C64:M64" si="10">C17+C26</f>
        <v>115</v>
      </c>
      <c r="D64" s="28">
        <f t="shared" si="10"/>
        <v>3155</v>
      </c>
      <c r="E64" s="28">
        <f t="shared" si="10"/>
        <v>741</v>
      </c>
      <c r="F64" s="28">
        <f t="shared" si="10"/>
        <v>2266</v>
      </c>
      <c r="G64" s="28">
        <f t="shared" si="10"/>
        <v>168</v>
      </c>
      <c r="H64" s="28">
        <f t="shared" si="10"/>
        <v>450</v>
      </c>
      <c r="I64" s="28">
        <f t="shared" si="10"/>
        <v>505</v>
      </c>
      <c r="J64" s="28">
        <f t="shared" si="10"/>
        <v>265</v>
      </c>
      <c r="K64" s="28">
        <f t="shared" si="10"/>
        <v>505</v>
      </c>
      <c r="L64" s="28">
        <f t="shared" si="10"/>
        <v>210</v>
      </c>
      <c r="M64" s="36">
        <f t="shared" si="10"/>
        <v>260</v>
      </c>
      <c r="N64" s="26"/>
      <c r="O64" s="40"/>
      <c r="P64" s="37"/>
      <c r="Q64" s="37"/>
      <c r="R64" s="37"/>
      <c r="S64" s="37"/>
      <c r="T64" s="38"/>
    </row>
    <row r="65" spans="1:20" s="3" customFormat="1" ht="9.75" customHeight="1" x14ac:dyDescent="0.2">
      <c r="A65" s="9"/>
      <c r="B65" s="9"/>
      <c r="C65" s="9"/>
      <c r="D65" s="9"/>
      <c r="E65" s="9"/>
      <c r="F65" s="9"/>
      <c r="G65" s="9"/>
      <c r="N65" s="26"/>
      <c r="O65" s="2"/>
      <c r="P65" s="2"/>
      <c r="Q65" s="2"/>
      <c r="R65" s="2"/>
      <c r="S65" s="2"/>
      <c r="T65" s="38"/>
    </row>
    <row r="66" spans="1:20" s="3" customFormat="1" ht="23.25" customHeight="1" x14ac:dyDescent="0.2">
      <c r="A66" s="9"/>
      <c r="B66" s="9"/>
      <c r="C66" s="9"/>
      <c r="D66" s="9"/>
      <c r="E66" s="122" t="s">
        <v>121</v>
      </c>
      <c r="F66" s="122"/>
      <c r="G66" s="122"/>
      <c r="H66" s="122"/>
      <c r="I66" s="122"/>
      <c r="J66" s="122"/>
      <c r="K66" s="122"/>
      <c r="L66" s="122"/>
      <c r="M66" s="122"/>
      <c r="N66" s="26"/>
      <c r="O66" s="2"/>
      <c r="P66" s="2"/>
      <c r="Q66" s="2"/>
      <c r="R66" s="2"/>
      <c r="S66" s="2"/>
      <c r="T66" s="38"/>
    </row>
    <row r="67" spans="1:20" s="11" customFormat="1" ht="21.75" customHeight="1" x14ac:dyDescent="0.25">
      <c r="A67" s="9"/>
      <c r="B67" s="10" t="s">
        <v>105</v>
      </c>
      <c r="C67" s="123" t="s">
        <v>106</v>
      </c>
      <c r="D67" s="123"/>
      <c r="E67" s="123"/>
      <c r="F67" s="123"/>
      <c r="G67" s="123"/>
      <c r="H67" s="3"/>
      <c r="I67" s="124" t="s">
        <v>107</v>
      </c>
      <c r="J67" s="124"/>
      <c r="K67" s="124"/>
      <c r="L67" s="124"/>
      <c r="M67" s="124"/>
      <c r="N67" s="39"/>
      <c r="O67" s="39"/>
      <c r="P67" s="39"/>
      <c r="Q67" s="39"/>
      <c r="R67" s="39"/>
      <c r="S67" s="39"/>
      <c r="T67" s="38"/>
    </row>
    <row r="68" spans="1:20" x14ac:dyDescent="0.25">
      <c r="A68" s="9"/>
      <c r="B68" s="9"/>
      <c r="C68" s="9"/>
      <c r="D68" s="9"/>
      <c r="E68" s="9"/>
      <c r="F68" s="9"/>
      <c r="G68" s="9"/>
      <c r="H68" s="3"/>
      <c r="I68" s="3"/>
      <c r="J68" s="3"/>
      <c r="K68" s="3"/>
      <c r="L68" s="3"/>
      <c r="M68" s="3"/>
      <c r="O68" s="29"/>
      <c r="P68" s="29"/>
      <c r="Q68" s="29"/>
      <c r="R68" s="29"/>
      <c r="S68" s="29"/>
      <c r="T68" s="29"/>
    </row>
    <row r="69" spans="1:20" x14ac:dyDescent="0.25">
      <c r="A69" s="9"/>
      <c r="B69" s="9"/>
      <c r="C69" s="9"/>
      <c r="D69" s="9"/>
      <c r="E69" s="9"/>
      <c r="F69" s="9"/>
      <c r="G69" s="9"/>
      <c r="H69" s="3"/>
      <c r="I69" s="3"/>
      <c r="J69" s="3"/>
      <c r="K69" s="3"/>
      <c r="L69" s="3"/>
      <c r="M69" s="3"/>
    </row>
    <row r="70" spans="1:20" ht="36.75" customHeight="1" x14ac:dyDescent="0.25">
      <c r="A70" s="9"/>
      <c r="B70" s="12" t="s">
        <v>108</v>
      </c>
      <c r="C70" s="118" t="s">
        <v>109</v>
      </c>
      <c r="D70" s="118"/>
      <c r="E70" s="118"/>
      <c r="F70" s="118"/>
      <c r="G70" s="118"/>
      <c r="H70" s="11"/>
      <c r="I70" s="119" t="s">
        <v>110</v>
      </c>
      <c r="J70" s="119"/>
      <c r="K70" s="119"/>
      <c r="L70" s="119"/>
      <c r="M70" s="119"/>
    </row>
    <row r="71" spans="1:20" s="4" customFormat="1" x14ac:dyDescent="0.25">
      <c r="N71" s="33"/>
    </row>
    <row r="72" spans="1:20" x14ac:dyDescent="0.25">
      <c r="B72" s="1"/>
      <c r="C72" s="1"/>
    </row>
    <row r="73" spans="1:20" x14ac:dyDescent="0.25">
      <c r="B73" s="1"/>
      <c r="C73" s="1"/>
    </row>
    <row r="74" spans="1:20" x14ac:dyDescent="0.25">
      <c r="B74" s="1"/>
      <c r="C74" s="1"/>
    </row>
    <row r="75" spans="1:20" x14ac:dyDescent="0.25">
      <c r="B75" s="1"/>
      <c r="C75" s="1"/>
    </row>
    <row r="76" spans="1:20" x14ac:dyDescent="0.25">
      <c r="B76" s="1"/>
      <c r="C76" s="1"/>
    </row>
    <row r="77" spans="1:20" x14ac:dyDescent="0.25">
      <c r="B77" s="1"/>
      <c r="C77" s="1"/>
    </row>
    <row r="78" spans="1:20" x14ac:dyDescent="0.25">
      <c r="B78" s="1"/>
      <c r="C78" s="1"/>
    </row>
    <row r="79" spans="1:20" x14ac:dyDescent="0.25">
      <c r="B79" s="1"/>
      <c r="C79" s="1"/>
    </row>
  </sheetData>
  <mergeCells count="23">
    <mergeCell ref="A64:B64"/>
    <mergeCell ref="E66:M66"/>
    <mergeCell ref="C67:G67"/>
    <mergeCell ref="I67:M67"/>
    <mergeCell ref="A14:A16"/>
    <mergeCell ref="B14:B16"/>
    <mergeCell ref="C70:G70"/>
    <mergeCell ref="I70:M70"/>
    <mergeCell ref="C9:M9"/>
    <mergeCell ref="C10:M10"/>
    <mergeCell ref="C11:M11"/>
    <mergeCell ref="C12:M12"/>
    <mergeCell ref="C14:C16"/>
    <mergeCell ref="D14:G14"/>
    <mergeCell ref="H14:M15"/>
    <mergeCell ref="D15:D16"/>
    <mergeCell ref="E15:G15"/>
    <mergeCell ref="C8:M8"/>
    <mergeCell ref="A1:M1"/>
    <mergeCell ref="A2:M2"/>
    <mergeCell ref="A4:M4"/>
    <mergeCell ref="A5:M5"/>
    <mergeCell ref="A6:M6"/>
  </mergeCells>
  <pageMargins left="0.32" right="0.26" top="0.39" bottom="0.5" header="0.3" footer="0.3"/>
  <pageSetup paperSize="9" orientation="portrait" horizontalDpi="24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78"/>
  <sheetViews>
    <sheetView zoomScaleNormal="100" workbookViewId="0">
      <selection activeCell="C9" sqref="C9:M9"/>
    </sheetView>
  </sheetViews>
  <sheetFormatPr defaultColWidth="9" defaultRowHeight="15.75" x14ac:dyDescent="0.25"/>
  <cols>
    <col min="1" max="1" width="7.375" style="1" customWidth="1"/>
    <col min="2" max="2" width="27" style="7" customWidth="1"/>
    <col min="3" max="3" width="4.625" style="7" customWidth="1"/>
    <col min="4" max="4" width="5.5" style="1" customWidth="1"/>
    <col min="5" max="5" width="4.25" style="1" customWidth="1"/>
    <col min="6" max="6" width="4.875" style="1" customWidth="1"/>
    <col min="7" max="7" width="4.625" style="1" customWidth="1"/>
    <col min="8" max="13" width="4.25" style="1" customWidth="1"/>
    <col min="14" max="14" width="8.25" style="32" hidden="1" customWidth="1"/>
    <col min="15" max="15" width="12.75" style="1" hidden="1" customWidth="1"/>
    <col min="16" max="19" width="0" style="1" hidden="1" customWidth="1"/>
    <col min="20" max="20" width="10.625" style="1" hidden="1" customWidth="1"/>
    <col min="21" max="16384" width="9" style="1"/>
  </cols>
  <sheetData>
    <row r="1" spans="1:16" ht="20.100000000000001" customHeight="1" x14ac:dyDescent="0.3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</row>
    <row r="2" spans="1:16" ht="20.100000000000001" customHeight="1" x14ac:dyDescent="0.3">
      <c r="A2" s="116" t="s">
        <v>116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6" ht="9.75" customHeight="1" x14ac:dyDescent="0.25">
      <c r="A3" s="29"/>
    </row>
    <row r="4" spans="1:16" ht="20.100000000000001" customHeight="1" x14ac:dyDescent="0.3">
      <c r="A4" s="116" t="s">
        <v>1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6" ht="20.100000000000001" customHeight="1" x14ac:dyDescent="0.3">
      <c r="A5" s="116" t="s">
        <v>2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</row>
    <row r="6" spans="1:16" ht="20.100000000000001" customHeight="1" x14ac:dyDescent="0.25">
      <c r="A6" s="117" t="s">
        <v>168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</row>
    <row r="7" spans="1:16" ht="6.75" customHeight="1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</row>
    <row r="8" spans="1:16" s="8" customFormat="1" ht="20.100000000000001" customHeight="1" x14ac:dyDescent="0.25">
      <c r="B8" s="14" t="s">
        <v>3</v>
      </c>
      <c r="C8" s="114" t="s">
        <v>4</v>
      </c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32"/>
      <c r="O8" s="1"/>
      <c r="P8" s="1"/>
    </row>
    <row r="9" spans="1:16" s="8" customFormat="1" ht="20.100000000000001" customHeight="1" x14ac:dyDescent="0.25">
      <c r="B9" s="14" t="s">
        <v>5</v>
      </c>
      <c r="C9" s="114">
        <v>6520121</v>
      </c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32"/>
      <c r="O9" s="1"/>
      <c r="P9" s="1"/>
    </row>
    <row r="10" spans="1:16" s="8" customFormat="1" ht="20.100000000000001" customHeight="1" x14ac:dyDescent="0.25">
      <c r="B10" s="14" t="s">
        <v>119</v>
      </c>
      <c r="C10" s="114" t="s">
        <v>6</v>
      </c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32"/>
      <c r="O10" s="1"/>
      <c r="P10" s="1"/>
    </row>
    <row r="11" spans="1:16" s="8" customFormat="1" ht="20.100000000000001" customHeight="1" x14ac:dyDescent="0.25">
      <c r="B11" s="14" t="s">
        <v>7</v>
      </c>
      <c r="C11" s="114" t="s">
        <v>8</v>
      </c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32"/>
      <c r="O11" s="1"/>
      <c r="P11" s="1"/>
    </row>
    <row r="12" spans="1:16" s="8" customFormat="1" ht="20.100000000000001" customHeight="1" x14ac:dyDescent="0.25">
      <c r="B12" s="14" t="s">
        <v>9</v>
      </c>
      <c r="C12" s="114">
        <v>37</v>
      </c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32"/>
      <c r="O12" s="1"/>
      <c r="P12" s="1"/>
    </row>
    <row r="13" spans="1:16" ht="11.25" customHeight="1" x14ac:dyDescent="0.25">
      <c r="A13" s="13"/>
      <c r="B13" s="15"/>
      <c r="C13" s="15"/>
      <c r="D13" s="16"/>
      <c r="E13" s="16"/>
      <c r="F13" s="16"/>
      <c r="G13" s="16"/>
      <c r="H13" s="17"/>
      <c r="I13" s="17"/>
      <c r="J13" s="17"/>
      <c r="K13" s="17"/>
      <c r="L13" s="17"/>
      <c r="M13" s="17"/>
    </row>
    <row r="14" spans="1:16" s="5" customFormat="1" ht="32.25" customHeight="1" x14ac:dyDescent="0.2">
      <c r="A14" s="120" t="s">
        <v>10</v>
      </c>
      <c r="B14" s="120" t="s">
        <v>11</v>
      </c>
      <c r="C14" s="120" t="s">
        <v>12</v>
      </c>
      <c r="D14" s="120" t="s">
        <v>13</v>
      </c>
      <c r="E14" s="120"/>
      <c r="F14" s="120"/>
      <c r="G14" s="120"/>
      <c r="H14" s="121" t="s">
        <v>14</v>
      </c>
      <c r="I14" s="121"/>
      <c r="J14" s="121"/>
      <c r="K14" s="121"/>
      <c r="L14" s="121"/>
      <c r="M14" s="121"/>
      <c r="N14" s="125" t="s">
        <v>152</v>
      </c>
      <c r="O14" s="26" t="s">
        <v>166</v>
      </c>
      <c r="P14" s="3"/>
    </row>
    <row r="15" spans="1:16" s="5" customFormat="1" ht="18.75" customHeight="1" x14ac:dyDescent="0.2">
      <c r="A15" s="120"/>
      <c r="B15" s="120"/>
      <c r="C15" s="120"/>
      <c r="D15" s="120" t="s">
        <v>15</v>
      </c>
      <c r="E15" s="120" t="s">
        <v>16</v>
      </c>
      <c r="F15" s="120"/>
      <c r="G15" s="120"/>
      <c r="H15" s="121"/>
      <c r="I15" s="121"/>
      <c r="J15" s="121"/>
      <c r="K15" s="121"/>
      <c r="L15" s="121"/>
      <c r="M15" s="121"/>
      <c r="N15" s="126"/>
      <c r="O15" s="26"/>
      <c r="P15" s="3"/>
    </row>
    <row r="16" spans="1:16" s="5" customFormat="1" ht="30" customHeight="1" x14ac:dyDescent="0.2">
      <c r="A16" s="120"/>
      <c r="B16" s="120"/>
      <c r="C16" s="120"/>
      <c r="D16" s="120"/>
      <c r="E16" s="28" t="s">
        <v>17</v>
      </c>
      <c r="F16" s="28" t="s">
        <v>18</v>
      </c>
      <c r="G16" s="28" t="s">
        <v>19</v>
      </c>
      <c r="H16" s="30">
        <v>1</v>
      </c>
      <c r="I16" s="30">
        <v>2</v>
      </c>
      <c r="J16" s="30">
        <v>3</v>
      </c>
      <c r="K16" s="30">
        <v>4</v>
      </c>
      <c r="L16" s="30">
        <v>5</v>
      </c>
      <c r="M16" s="30">
        <v>6</v>
      </c>
      <c r="N16" s="127"/>
      <c r="O16" s="26"/>
      <c r="P16" s="3"/>
    </row>
    <row r="17" spans="1:17" s="6" customFormat="1" ht="24.75" customHeight="1" x14ac:dyDescent="0.2">
      <c r="A17" s="28" t="s">
        <v>20</v>
      </c>
      <c r="B17" s="18" t="s">
        <v>21</v>
      </c>
      <c r="C17" s="28">
        <f t="shared" ref="C17:H17" si="0">SUM(C20:C23)</f>
        <v>12</v>
      </c>
      <c r="D17" s="28">
        <f t="shared" si="0"/>
        <v>240</v>
      </c>
      <c r="E17" s="28">
        <f t="shared" si="0"/>
        <v>100</v>
      </c>
      <c r="F17" s="28">
        <f t="shared" si="0"/>
        <v>125</v>
      </c>
      <c r="G17" s="28">
        <f t="shared" si="0"/>
        <v>15</v>
      </c>
      <c r="H17" s="28">
        <f t="shared" si="0"/>
        <v>105</v>
      </c>
      <c r="I17" s="28">
        <f>SUM(I21:I23)</f>
        <v>135</v>
      </c>
      <c r="J17" s="28">
        <f>SUM(J18:J23)</f>
        <v>0</v>
      </c>
      <c r="K17" s="28">
        <f>SUM(K18:K23)</f>
        <v>0</v>
      </c>
      <c r="L17" s="28">
        <f>SUM(L18:L23)</f>
        <v>0</v>
      </c>
      <c r="M17" s="28">
        <f>SUM(M18:M23)</f>
        <v>0</v>
      </c>
      <c r="N17" s="39"/>
      <c r="O17" s="39"/>
      <c r="P17" s="11"/>
    </row>
    <row r="18" spans="1:17" s="5" customFormat="1" ht="20.100000000000001" customHeight="1" x14ac:dyDescent="0.2">
      <c r="A18" s="77" t="s">
        <v>22</v>
      </c>
      <c r="B18" s="78" t="s">
        <v>33</v>
      </c>
      <c r="C18" s="77">
        <v>4</v>
      </c>
      <c r="D18" s="77">
        <v>120</v>
      </c>
      <c r="E18" s="79">
        <v>42</v>
      </c>
      <c r="F18" s="77">
        <v>72</v>
      </c>
      <c r="G18" s="77">
        <v>6</v>
      </c>
      <c r="H18" s="77">
        <v>120</v>
      </c>
      <c r="I18" s="77"/>
      <c r="J18" s="77"/>
      <c r="K18" s="77"/>
      <c r="L18" s="77"/>
      <c r="M18" s="80"/>
      <c r="N18" s="74"/>
      <c r="O18" s="26"/>
      <c r="P18" s="3"/>
    </row>
    <row r="19" spans="1:17" s="5" customFormat="1" ht="20.100000000000001" customHeight="1" x14ac:dyDescent="0.2">
      <c r="A19" s="77" t="s">
        <v>24</v>
      </c>
      <c r="B19" s="78" t="s">
        <v>31</v>
      </c>
      <c r="C19" s="77">
        <v>3</v>
      </c>
      <c r="D19" s="77">
        <v>75</v>
      </c>
      <c r="E19" s="79">
        <v>15</v>
      </c>
      <c r="F19" s="77">
        <v>58</v>
      </c>
      <c r="G19" s="77">
        <v>2</v>
      </c>
      <c r="H19" s="80"/>
      <c r="I19" s="77"/>
      <c r="J19" s="77"/>
      <c r="K19" s="77"/>
      <c r="L19" s="77"/>
      <c r="M19" s="80"/>
      <c r="N19" s="74"/>
      <c r="O19" s="26"/>
      <c r="P19" s="3"/>
    </row>
    <row r="20" spans="1:17" s="5" customFormat="1" ht="20.100000000000001" customHeight="1" x14ac:dyDescent="0.2">
      <c r="A20" s="77" t="s">
        <v>26</v>
      </c>
      <c r="B20" s="78" t="s">
        <v>169</v>
      </c>
      <c r="C20" s="77">
        <v>5</v>
      </c>
      <c r="D20" s="77">
        <v>75</v>
      </c>
      <c r="E20" s="79">
        <v>41</v>
      </c>
      <c r="F20" s="77">
        <v>29</v>
      </c>
      <c r="G20" s="77">
        <v>5</v>
      </c>
      <c r="H20" s="80">
        <v>75</v>
      </c>
      <c r="I20" s="77"/>
      <c r="J20" s="77"/>
      <c r="K20" s="77"/>
      <c r="L20" s="77"/>
      <c r="M20" s="80"/>
      <c r="N20" s="74"/>
      <c r="O20" s="26"/>
      <c r="P20" s="3"/>
    </row>
    <row r="21" spans="1:17" s="5" customFormat="1" ht="20.100000000000001" customHeight="1" x14ac:dyDescent="0.2">
      <c r="A21" s="77" t="s">
        <v>28</v>
      </c>
      <c r="B21" s="78" t="s">
        <v>29</v>
      </c>
      <c r="C21" s="77">
        <v>2</v>
      </c>
      <c r="D21" s="77">
        <v>30</v>
      </c>
      <c r="E21" s="79">
        <v>18</v>
      </c>
      <c r="F21" s="77">
        <v>10</v>
      </c>
      <c r="G21" s="77">
        <v>2</v>
      </c>
      <c r="H21" s="80">
        <v>30</v>
      </c>
      <c r="I21" s="80"/>
      <c r="J21" s="77"/>
      <c r="K21" s="77"/>
      <c r="L21" s="77"/>
      <c r="M21" s="80"/>
      <c r="N21" s="74"/>
      <c r="O21" s="26"/>
      <c r="P21" s="3"/>
    </row>
    <row r="22" spans="1:17" s="5" customFormat="1" ht="20.100000000000001" customHeight="1" x14ac:dyDescent="0.2">
      <c r="A22" s="77" t="s">
        <v>30</v>
      </c>
      <c r="B22" s="78" t="s">
        <v>170</v>
      </c>
      <c r="C22" s="77">
        <v>3</v>
      </c>
      <c r="D22" s="77">
        <v>75</v>
      </c>
      <c r="E22" s="79">
        <v>36</v>
      </c>
      <c r="F22" s="77">
        <v>35</v>
      </c>
      <c r="G22" s="77">
        <v>4</v>
      </c>
      <c r="H22" s="77"/>
      <c r="I22" s="77">
        <v>75</v>
      </c>
      <c r="J22" s="77"/>
      <c r="K22" s="77"/>
      <c r="L22" s="77"/>
      <c r="M22" s="80"/>
      <c r="N22" s="74"/>
      <c r="O22" s="26"/>
      <c r="P22" s="3"/>
    </row>
    <row r="23" spans="1:17" s="5" customFormat="1" ht="20.100000000000001" customHeight="1" x14ac:dyDescent="0.2">
      <c r="A23" s="77" t="s">
        <v>32</v>
      </c>
      <c r="B23" s="78" t="s">
        <v>25</v>
      </c>
      <c r="C23" s="77">
        <v>2</v>
      </c>
      <c r="D23" s="77">
        <v>60</v>
      </c>
      <c r="E23" s="79">
        <v>5</v>
      </c>
      <c r="F23" s="77">
        <v>51</v>
      </c>
      <c r="G23" s="77">
        <v>4</v>
      </c>
      <c r="H23" s="77"/>
      <c r="I23" s="77">
        <v>60</v>
      </c>
      <c r="J23" s="77"/>
      <c r="K23" s="77"/>
      <c r="L23" s="77"/>
      <c r="M23" s="80"/>
      <c r="N23" s="74"/>
      <c r="O23" s="26"/>
      <c r="P23" s="3"/>
    </row>
    <row r="24" spans="1:17" s="6" customFormat="1" ht="30" customHeight="1" x14ac:dyDescent="0.2">
      <c r="A24" s="75" t="s">
        <v>38</v>
      </c>
      <c r="B24" s="76" t="s">
        <v>39</v>
      </c>
      <c r="C24" s="75">
        <f t="shared" ref="C24:M24" si="1">C25+C38+C56</f>
        <v>91</v>
      </c>
      <c r="D24" s="75">
        <f t="shared" si="1"/>
        <v>2660</v>
      </c>
      <c r="E24" s="75">
        <f t="shared" si="1"/>
        <v>542</v>
      </c>
      <c r="F24" s="75">
        <f t="shared" si="1"/>
        <v>1999</v>
      </c>
      <c r="G24" s="75">
        <f t="shared" si="1"/>
        <v>139</v>
      </c>
      <c r="H24" s="75">
        <f t="shared" si="1"/>
        <v>285</v>
      </c>
      <c r="I24" s="75">
        <f t="shared" si="1"/>
        <v>295</v>
      </c>
      <c r="J24" s="75">
        <f t="shared" si="1"/>
        <v>705</v>
      </c>
      <c r="K24" s="75">
        <f t="shared" si="1"/>
        <v>410</v>
      </c>
      <c r="L24" s="75">
        <f t="shared" si="1"/>
        <v>690</v>
      </c>
      <c r="M24" s="75">
        <f t="shared" si="1"/>
        <v>275</v>
      </c>
      <c r="N24" s="39"/>
      <c r="O24" s="39"/>
      <c r="P24" s="11"/>
    </row>
    <row r="25" spans="1:17" s="6" customFormat="1" ht="20.100000000000001" customHeight="1" x14ac:dyDescent="0.2">
      <c r="A25" s="75" t="s">
        <v>40</v>
      </c>
      <c r="B25" s="76" t="s">
        <v>41</v>
      </c>
      <c r="C25" s="75">
        <f t="shared" ref="C25:M25" si="2">SUM(C28:C37)</f>
        <v>20</v>
      </c>
      <c r="D25" s="75">
        <f t="shared" si="2"/>
        <v>460</v>
      </c>
      <c r="E25" s="75">
        <f t="shared" si="2"/>
        <v>211</v>
      </c>
      <c r="F25" s="75">
        <f t="shared" si="2"/>
        <v>234</v>
      </c>
      <c r="G25" s="75">
        <f t="shared" si="2"/>
        <v>35</v>
      </c>
      <c r="H25" s="75">
        <f t="shared" si="2"/>
        <v>210</v>
      </c>
      <c r="I25" s="75">
        <f t="shared" si="2"/>
        <v>130</v>
      </c>
      <c r="J25" s="75">
        <f t="shared" si="2"/>
        <v>0</v>
      </c>
      <c r="K25" s="75">
        <f t="shared" si="2"/>
        <v>80</v>
      </c>
      <c r="L25" s="75">
        <f t="shared" si="2"/>
        <v>0</v>
      </c>
      <c r="M25" s="75">
        <f t="shared" si="2"/>
        <v>40</v>
      </c>
      <c r="N25" s="39"/>
      <c r="O25" s="39"/>
      <c r="P25" s="11"/>
    </row>
    <row r="26" spans="1:17" s="6" customFormat="1" ht="20.100000000000001" customHeight="1" x14ac:dyDescent="0.2">
      <c r="A26" s="81" t="s">
        <v>34</v>
      </c>
      <c r="B26" s="82" t="s">
        <v>35</v>
      </c>
      <c r="C26" s="81">
        <v>1</v>
      </c>
      <c r="D26" s="81">
        <f t="shared" ref="D26:D27" si="3">SUM(E26:G26)</f>
        <v>30</v>
      </c>
      <c r="E26" s="81">
        <v>14</v>
      </c>
      <c r="F26" s="81">
        <v>14</v>
      </c>
      <c r="G26" s="81">
        <v>2</v>
      </c>
      <c r="H26" s="81"/>
      <c r="I26" s="81">
        <v>30</v>
      </c>
      <c r="J26" s="81"/>
      <c r="K26" s="81"/>
      <c r="L26" s="81"/>
      <c r="M26" s="83"/>
      <c r="N26" s="26"/>
      <c r="O26" s="39"/>
      <c r="P26" s="11"/>
    </row>
    <row r="27" spans="1:17" s="6" customFormat="1" ht="20.100000000000001" customHeight="1" x14ac:dyDescent="0.2">
      <c r="A27" s="81" t="s">
        <v>36</v>
      </c>
      <c r="B27" s="84" t="s">
        <v>37</v>
      </c>
      <c r="C27" s="81">
        <v>2</v>
      </c>
      <c r="D27" s="81">
        <f t="shared" si="3"/>
        <v>30</v>
      </c>
      <c r="E27" s="81">
        <v>28</v>
      </c>
      <c r="F27" s="81">
        <v>0</v>
      </c>
      <c r="G27" s="81">
        <v>2</v>
      </c>
      <c r="H27" s="81"/>
      <c r="I27" s="81"/>
      <c r="J27" s="81"/>
      <c r="K27" s="81">
        <v>30</v>
      </c>
      <c r="L27" s="81"/>
      <c r="M27" s="83"/>
      <c r="N27" s="26"/>
      <c r="O27" s="39"/>
      <c r="P27" s="11"/>
    </row>
    <row r="28" spans="1:17" s="5" customFormat="1" ht="20.100000000000001" customHeight="1" x14ac:dyDescent="0.2">
      <c r="A28" s="81" t="s">
        <v>42</v>
      </c>
      <c r="B28" s="82" t="s">
        <v>112</v>
      </c>
      <c r="C28" s="81">
        <v>2</v>
      </c>
      <c r="D28" s="81">
        <f>SUM(E28:G28)</f>
        <v>40</v>
      </c>
      <c r="E28" s="81">
        <v>38</v>
      </c>
      <c r="F28" s="81">
        <v>0</v>
      </c>
      <c r="G28" s="81">
        <v>2</v>
      </c>
      <c r="H28" s="83">
        <v>40</v>
      </c>
      <c r="I28" s="83"/>
      <c r="J28" s="83"/>
      <c r="K28" s="83"/>
      <c r="L28" s="83"/>
      <c r="M28" s="83"/>
      <c r="N28" s="26"/>
      <c r="O28" s="26" t="s">
        <v>123</v>
      </c>
      <c r="P28" s="3"/>
    </row>
    <row r="29" spans="1:17" s="5" customFormat="1" ht="20.100000000000001" customHeight="1" x14ac:dyDescent="0.2">
      <c r="A29" s="81" t="s">
        <v>43</v>
      </c>
      <c r="B29" s="82" t="s">
        <v>44</v>
      </c>
      <c r="C29" s="81">
        <v>3</v>
      </c>
      <c r="D29" s="81">
        <v>80</v>
      </c>
      <c r="E29" s="81">
        <v>15</v>
      </c>
      <c r="F29" s="81">
        <v>59</v>
      </c>
      <c r="G29" s="81">
        <v>6</v>
      </c>
      <c r="H29" s="83">
        <v>80</v>
      </c>
      <c r="I29" s="83"/>
      <c r="J29" s="83"/>
      <c r="K29" s="83"/>
      <c r="L29" s="83"/>
      <c r="M29" s="83"/>
      <c r="N29" s="26"/>
      <c r="O29" s="26" t="s">
        <v>123</v>
      </c>
      <c r="P29" s="71" t="s">
        <v>163</v>
      </c>
    </row>
    <row r="30" spans="1:17" s="5" customFormat="1" ht="20.100000000000001" customHeight="1" x14ac:dyDescent="0.2">
      <c r="A30" s="81" t="s">
        <v>45</v>
      </c>
      <c r="B30" s="82" t="s">
        <v>46</v>
      </c>
      <c r="C30" s="81">
        <v>1</v>
      </c>
      <c r="D30" s="81">
        <f t="shared" ref="D30:D36" si="4">SUM(E30:G30)</f>
        <v>40</v>
      </c>
      <c r="E30" s="81">
        <v>17</v>
      </c>
      <c r="F30" s="81">
        <v>20</v>
      </c>
      <c r="G30" s="81">
        <v>3</v>
      </c>
      <c r="H30" s="83"/>
      <c r="I30" s="83"/>
      <c r="J30" s="83"/>
      <c r="K30" s="83">
        <v>40</v>
      </c>
      <c r="L30" s="83"/>
      <c r="M30" s="83"/>
      <c r="N30" s="26">
        <v>20</v>
      </c>
      <c r="O30" s="26" t="s">
        <v>149</v>
      </c>
      <c r="P30" s="73" t="s">
        <v>164</v>
      </c>
      <c r="Q30" s="72"/>
    </row>
    <row r="31" spans="1:17" s="5" customFormat="1" ht="20.100000000000001" customHeight="1" x14ac:dyDescent="0.2">
      <c r="A31" s="81" t="s">
        <v>47</v>
      </c>
      <c r="B31" s="82" t="s">
        <v>115</v>
      </c>
      <c r="C31" s="81">
        <v>2</v>
      </c>
      <c r="D31" s="81">
        <f t="shared" si="4"/>
        <v>40</v>
      </c>
      <c r="E31" s="81">
        <v>33</v>
      </c>
      <c r="F31" s="81">
        <v>5</v>
      </c>
      <c r="G31" s="81">
        <v>2</v>
      </c>
      <c r="H31" s="83"/>
      <c r="I31" s="83"/>
      <c r="J31" s="83"/>
      <c r="K31" s="83"/>
      <c r="L31" s="83"/>
      <c r="M31" s="83">
        <v>40</v>
      </c>
      <c r="N31" s="26">
        <v>20</v>
      </c>
      <c r="O31" s="26" t="s">
        <v>150</v>
      </c>
      <c r="P31" s="73"/>
    </row>
    <row r="32" spans="1:17" s="5" customFormat="1" ht="20.100000000000001" customHeight="1" x14ac:dyDescent="0.2">
      <c r="A32" s="81" t="s">
        <v>48</v>
      </c>
      <c r="B32" s="82" t="s">
        <v>49</v>
      </c>
      <c r="C32" s="81">
        <v>2</v>
      </c>
      <c r="D32" s="81">
        <f t="shared" si="4"/>
        <v>30</v>
      </c>
      <c r="E32" s="81">
        <v>28</v>
      </c>
      <c r="F32" s="81">
        <v>0</v>
      </c>
      <c r="G32" s="81">
        <v>2</v>
      </c>
      <c r="H32" s="83">
        <v>30</v>
      </c>
      <c r="I32" s="83"/>
      <c r="J32" s="83"/>
      <c r="K32" s="83"/>
      <c r="L32" s="83"/>
      <c r="M32" s="83"/>
      <c r="N32" s="26"/>
      <c r="O32" s="26" t="s">
        <v>124</v>
      </c>
      <c r="P32" s="3"/>
    </row>
    <row r="33" spans="1:17" s="5" customFormat="1" ht="20.100000000000001" customHeight="1" x14ac:dyDescent="0.2">
      <c r="A33" s="81" t="s">
        <v>50</v>
      </c>
      <c r="B33" s="82" t="s">
        <v>51</v>
      </c>
      <c r="C33" s="81">
        <v>3</v>
      </c>
      <c r="D33" s="81">
        <f t="shared" si="4"/>
        <v>60</v>
      </c>
      <c r="E33" s="81">
        <v>30</v>
      </c>
      <c r="F33" s="81">
        <v>28</v>
      </c>
      <c r="G33" s="81">
        <v>2</v>
      </c>
      <c r="H33" s="83">
        <v>60</v>
      </c>
      <c r="I33" s="83"/>
      <c r="J33" s="83"/>
      <c r="K33" s="83"/>
      <c r="L33" s="83"/>
      <c r="M33" s="83"/>
      <c r="N33" s="26"/>
      <c r="O33" s="26" t="s">
        <v>125</v>
      </c>
      <c r="P33" s="3"/>
    </row>
    <row r="34" spans="1:17" s="5" customFormat="1" ht="20.100000000000001" customHeight="1" x14ac:dyDescent="0.2">
      <c r="A34" s="81" t="s">
        <v>52</v>
      </c>
      <c r="B34" s="82" t="s">
        <v>53</v>
      </c>
      <c r="C34" s="81">
        <v>2</v>
      </c>
      <c r="D34" s="81">
        <v>30</v>
      </c>
      <c r="E34" s="81">
        <v>28</v>
      </c>
      <c r="F34" s="81">
        <v>0</v>
      </c>
      <c r="G34" s="81">
        <v>2</v>
      </c>
      <c r="H34" s="83"/>
      <c r="I34" s="83">
        <v>30</v>
      </c>
      <c r="J34" s="83"/>
      <c r="K34" s="83"/>
      <c r="L34" s="83"/>
      <c r="M34" s="83"/>
      <c r="N34" s="26"/>
      <c r="O34" s="26" t="s">
        <v>126</v>
      </c>
      <c r="P34" s="3"/>
    </row>
    <row r="35" spans="1:17" s="5" customFormat="1" ht="20.100000000000001" customHeight="1" x14ac:dyDescent="0.2">
      <c r="A35" s="81" t="s">
        <v>54</v>
      </c>
      <c r="B35" s="82" t="s">
        <v>114</v>
      </c>
      <c r="C35" s="81">
        <v>1</v>
      </c>
      <c r="D35" s="81">
        <v>40</v>
      </c>
      <c r="E35" s="81">
        <v>7</v>
      </c>
      <c r="F35" s="81">
        <v>27</v>
      </c>
      <c r="G35" s="81">
        <v>6</v>
      </c>
      <c r="H35" s="83"/>
      <c r="I35" s="83"/>
      <c r="J35" s="83"/>
      <c r="K35" s="83">
        <v>40</v>
      </c>
      <c r="L35" s="83"/>
      <c r="M35" s="83"/>
      <c r="N35" s="26"/>
      <c r="O35" s="26"/>
      <c r="P35" s="3"/>
    </row>
    <row r="36" spans="1:17" s="6" customFormat="1" ht="20.100000000000001" customHeight="1" x14ac:dyDescent="0.2">
      <c r="A36" s="81" t="s">
        <v>56</v>
      </c>
      <c r="B36" s="82" t="s">
        <v>55</v>
      </c>
      <c r="C36" s="81">
        <v>2</v>
      </c>
      <c r="D36" s="81">
        <f t="shared" si="4"/>
        <v>60</v>
      </c>
      <c r="E36" s="81">
        <v>15</v>
      </c>
      <c r="F36" s="81">
        <v>41</v>
      </c>
      <c r="G36" s="81">
        <v>4</v>
      </c>
      <c r="H36" s="83"/>
      <c r="I36" s="83">
        <v>60</v>
      </c>
      <c r="J36" s="83"/>
      <c r="K36" s="83"/>
      <c r="L36" s="83"/>
      <c r="M36" s="83"/>
      <c r="N36" s="26"/>
      <c r="O36" s="26" t="s">
        <v>124</v>
      </c>
      <c r="P36" s="3"/>
      <c r="Q36" s="5"/>
    </row>
    <row r="37" spans="1:17" s="5" customFormat="1" ht="20.100000000000001" customHeight="1" x14ac:dyDescent="0.2">
      <c r="A37" s="81" t="s">
        <v>58</v>
      </c>
      <c r="B37" s="85" t="s">
        <v>57</v>
      </c>
      <c r="C37" s="86">
        <v>2</v>
      </c>
      <c r="D37" s="86">
        <v>40</v>
      </c>
      <c r="E37" s="86">
        <v>0</v>
      </c>
      <c r="F37" s="86">
        <v>54</v>
      </c>
      <c r="G37" s="86">
        <v>6</v>
      </c>
      <c r="H37" s="87"/>
      <c r="I37" s="87">
        <v>40</v>
      </c>
      <c r="J37" s="88"/>
      <c r="K37" s="88"/>
      <c r="L37" s="88"/>
      <c r="M37" s="88"/>
      <c r="N37" s="26"/>
      <c r="O37" s="26"/>
      <c r="P37" s="3"/>
    </row>
    <row r="38" spans="1:17" s="5" customFormat="1" ht="19.5" customHeight="1" x14ac:dyDescent="0.2">
      <c r="A38" s="75" t="s">
        <v>111</v>
      </c>
      <c r="B38" s="76" t="s">
        <v>59</v>
      </c>
      <c r="C38" s="75">
        <f t="shared" ref="C38:M38" si="5">SUM(C39:C55)</f>
        <v>67</v>
      </c>
      <c r="D38" s="75">
        <f t="shared" si="5"/>
        <v>2080</v>
      </c>
      <c r="E38" s="75">
        <f t="shared" si="5"/>
        <v>306</v>
      </c>
      <c r="F38" s="75">
        <f t="shared" si="5"/>
        <v>1680</v>
      </c>
      <c r="G38" s="75">
        <f t="shared" si="5"/>
        <v>94</v>
      </c>
      <c r="H38" s="75">
        <f t="shared" si="5"/>
        <v>75</v>
      </c>
      <c r="I38" s="75">
        <f t="shared" si="5"/>
        <v>165</v>
      </c>
      <c r="J38" s="75">
        <f t="shared" si="5"/>
        <v>705</v>
      </c>
      <c r="K38" s="75">
        <f t="shared" si="5"/>
        <v>330</v>
      </c>
      <c r="L38" s="75">
        <f t="shared" si="5"/>
        <v>690</v>
      </c>
      <c r="M38" s="75">
        <f t="shared" si="5"/>
        <v>115</v>
      </c>
      <c r="N38" s="26"/>
      <c r="O38" s="26"/>
      <c r="P38" s="3"/>
    </row>
    <row r="39" spans="1:17" s="5" customFormat="1" ht="20.100000000000001" customHeight="1" x14ac:dyDescent="0.2">
      <c r="A39" s="81" t="s">
        <v>60</v>
      </c>
      <c r="B39" s="82" t="s">
        <v>61</v>
      </c>
      <c r="C39" s="81">
        <v>3</v>
      </c>
      <c r="D39" s="81">
        <f>SUM(E39:G39)</f>
        <v>75</v>
      </c>
      <c r="E39" s="81">
        <v>15</v>
      </c>
      <c r="F39" s="81">
        <v>54</v>
      </c>
      <c r="G39" s="81">
        <v>6</v>
      </c>
      <c r="H39" s="83">
        <v>75</v>
      </c>
      <c r="I39" s="83"/>
      <c r="J39" s="83"/>
      <c r="K39" s="83"/>
      <c r="L39" s="83"/>
      <c r="M39" s="83"/>
      <c r="N39" s="26"/>
      <c r="O39" s="2" t="s">
        <v>124</v>
      </c>
      <c r="P39" s="3"/>
    </row>
    <row r="40" spans="1:17" s="5" customFormat="1" ht="20.100000000000001" customHeight="1" x14ac:dyDescent="0.2">
      <c r="A40" s="81" t="s">
        <v>62</v>
      </c>
      <c r="B40" s="82" t="s">
        <v>63</v>
      </c>
      <c r="C40" s="81">
        <v>3</v>
      </c>
      <c r="D40" s="81">
        <v>90</v>
      </c>
      <c r="E40" s="81">
        <v>15</v>
      </c>
      <c r="F40" s="81">
        <f>D40-E40-G40</f>
        <v>67</v>
      </c>
      <c r="G40" s="81">
        <v>8</v>
      </c>
      <c r="H40" s="83"/>
      <c r="I40" s="83">
        <v>90</v>
      </c>
      <c r="J40" s="83"/>
      <c r="K40" s="83"/>
      <c r="L40" s="83"/>
      <c r="M40" s="83"/>
      <c r="N40" s="35"/>
      <c r="O40" s="34" t="s">
        <v>162</v>
      </c>
      <c r="P40" s="3"/>
    </row>
    <row r="41" spans="1:17" s="5" customFormat="1" ht="20.100000000000001" customHeight="1" x14ac:dyDescent="0.2">
      <c r="A41" s="81" t="s">
        <v>64</v>
      </c>
      <c r="B41" s="82" t="s">
        <v>65</v>
      </c>
      <c r="C41" s="81">
        <v>3</v>
      </c>
      <c r="D41" s="81">
        <f t="shared" ref="D41:D53" si="6">SUM(E41:G41)</f>
        <v>75</v>
      </c>
      <c r="E41" s="81">
        <v>15</v>
      </c>
      <c r="F41" s="81">
        <v>54</v>
      </c>
      <c r="G41" s="81">
        <v>6</v>
      </c>
      <c r="H41" s="83"/>
      <c r="I41" s="83">
        <v>75</v>
      </c>
      <c r="J41" s="83"/>
      <c r="K41" s="83"/>
      <c r="L41" s="83"/>
      <c r="M41" s="83"/>
      <c r="N41" s="26"/>
      <c r="O41" s="2" t="s">
        <v>124</v>
      </c>
      <c r="P41" s="3"/>
    </row>
    <row r="42" spans="1:17" s="5" customFormat="1" ht="20.100000000000001" customHeight="1" x14ac:dyDescent="0.2">
      <c r="A42" s="81" t="s">
        <v>66</v>
      </c>
      <c r="B42" s="82" t="s">
        <v>67</v>
      </c>
      <c r="C42" s="81">
        <v>3</v>
      </c>
      <c r="D42" s="81">
        <f t="shared" si="6"/>
        <v>75</v>
      </c>
      <c r="E42" s="81">
        <v>15</v>
      </c>
      <c r="F42" s="81">
        <v>54</v>
      </c>
      <c r="G42" s="81">
        <v>6</v>
      </c>
      <c r="H42" s="83"/>
      <c r="I42" s="83"/>
      <c r="J42" s="83">
        <v>75</v>
      </c>
      <c r="K42" s="83"/>
      <c r="L42" s="83"/>
      <c r="M42" s="83"/>
      <c r="N42" s="26"/>
      <c r="O42" s="2" t="s">
        <v>151</v>
      </c>
      <c r="P42" s="3"/>
    </row>
    <row r="43" spans="1:17" s="5" customFormat="1" ht="20.100000000000001" customHeight="1" x14ac:dyDescent="0.2">
      <c r="A43" s="81" t="s">
        <v>68</v>
      </c>
      <c r="B43" s="82" t="s">
        <v>69</v>
      </c>
      <c r="C43" s="81">
        <v>2</v>
      </c>
      <c r="D43" s="81">
        <v>60</v>
      </c>
      <c r="E43" s="81">
        <v>15</v>
      </c>
      <c r="F43" s="81">
        <f>D43-E43-G43</f>
        <v>39</v>
      </c>
      <c r="G43" s="81">
        <v>6</v>
      </c>
      <c r="H43" s="83"/>
      <c r="I43" s="83"/>
      <c r="J43" s="83"/>
      <c r="K43" s="83">
        <v>60</v>
      </c>
      <c r="L43" s="83"/>
      <c r="M43" s="83"/>
      <c r="N43" s="35"/>
      <c r="O43" s="34" t="s">
        <v>130</v>
      </c>
      <c r="P43" s="3" t="s">
        <v>156</v>
      </c>
    </row>
    <row r="44" spans="1:17" s="5" customFormat="1" ht="19.5" customHeight="1" x14ac:dyDescent="0.2">
      <c r="A44" s="81" t="s">
        <v>70</v>
      </c>
      <c r="B44" s="82" t="s">
        <v>71</v>
      </c>
      <c r="C44" s="81">
        <v>2</v>
      </c>
      <c r="D44" s="81">
        <v>75</v>
      </c>
      <c r="E44" s="81">
        <v>15</v>
      </c>
      <c r="F44" s="81">
        <f>D44-E44-G44</f>
        <v>54</v>
      </c>
      <c r="G44" s="81">
        <v>6</v>
      </c>
      <c r="H44" s="83"/>
      <c r="I44" s="83"/>
      <c r="J44" s="83"/>
      <c r="K44" s="83"/>
      <c r="L44" s="83"/>
      <c r="M44" s="83">
        <v>75</v>
      </c>
      <c r="N44" s="35"/>
      <c r="O44" s="34" t="s">
        <v>127</v>
      </c>
      <c r="P44" s="3"/>
    </row>
    <row r="45" spans="1:17" s="5" customFormat="1" ht="20.100000000000001" customHeight="1" x14ac:dyDescent="0.2">
      <c r="A45" s="81" t="s">
        <v>72</v>
      </c>
      <c r="B45" s="82" t="s">
        <v>73</v>
      </c>
      <c r="C45" s="81">
        <v>3</v>
      </c>
      <c r="D45" s="81">
        <f t="shared" si="6"/>
        <v>75</v>
      </c>
      <c r="E45" s="81">
        <v>15</v>
      </c>
      <c r="F45" s="81">
        <v>54</v>
      </c>
      <c r="G45" s="81">
        <v>6</v>
      </c>
      <c r="H45" s="83"/>
      <c r="I45" s="83"/>
      <c r="J45" s="83"/>
      <c r="K45" s="83">
        <v>75</v>
      </c>
      <c r="L45" s="83"/>
      <c r="M45" s="83"/>
      <c r="N45" s="35">
        <v>20</v>
      </c>
      <c r="O45" s="34" t="s">
        <v>154</v>
      </c>
      <c r="P45" s="3" t="s">
        <v>157</v>
      </c>
    </row>
    <row r="46" spans="1:17" s="5" customFormat="1" ht="20.100000000000001" customHeight="1" x14ac:dyDescent="0.2">
      <c r="A46" s="81" t="s">
        <v>74</v>
      </c>
      <c r="B46" s="82" t="s">
        <v>75</v>
      </c>
      <c r="C46" s="81">
        <v>2</v>
      </c>
      <c r="D46" s="81">
        <v>60</v>
      </c>
      <c r="E46" s="81">
        <v>15</v>
      </c>
      <c r="F46" s="81">
        <f>D46-E46-G46</f>
        <v>39</v>
      </c>
      <c r="G46" s="81">
        <v>6</v>
      </c>
      <c r="H46" s="83"/>
      <c r="I46" s="83"/>
      <c r="J46" s="83"/>
      <c r="K46" s="83">
        <v>60</v>
      </c>
      <c r="L46" s="83"/>
      <c r="M46" s="83"/>
      <c r="N46" s="35"/>
      <c r="O46" s="34" t="s">
        <v>128</v>
      </c>
      <c r="P46" s="3"/>
    </row>
    <row r="47" spans="1:17" s="5" customFormat="1" ht="20.100000000000001" customHeight="1" x14ac:dyDescent="0.2">
      <c r="A47" s="81" t="s">
        <v>76</v>
      </c>
      <c r="B47" s="82" t="s">
        <v>167</v>
      </c>
      <c r="C47" s="81">
        <v>6</v>
      </c>
      <c r="D47" s="81">
        <v>150</v>
      </c>
      <c r="E47" s="81">
        <v>30</v>
      </c>
      <c r="F47" s="81">
        <f>D47-E47-G47</f>
        <v>112</v>
      </c>
      <c r="G47" s="81">
        <v>8</v>
      </c>
      <c r="H47" s="83"/>
      <c r="I47" s="83"/>
      <c r="J47" s="83">
        <v>150</v>
      </c>
      <c r="K47" s="83"/>
      <c r="L47" s="83"/>
      <c r="M47" s="83"/>
      <c r="N47" s="34">
        <v>30</v>
      </c>
      <c r="O47" s="34" t="s">
        <v>155</v>
      </c>
      <c r="P47" s="3" t="s">
        <v>159</v>
      </c>
    </row>
    <row r="48" spans="1:17" s="5" customFormat="1" ht="20.100000000000001" customHeight="1" x14ac:dyDescent="0.2">
      <c r="A48" s="81" t="s">
        <v>132</v>
      </c>
      <c r="B48" s="82" t="s">
        <v>78</v>
      </c>
      <c r="C48" s="81">
        <v>3</v>
      </c>
      <c r="D48" s="81">
        <v>60</v>
      </c>
      <c r="E48" s="81">
        <v>30</v>
      </c>
      <c r="F48" s="81">
        <v>26</v>
      </c>
      <c r="G48" s="81">
        <v>4</v>
      </c>
      <c r="H48" s="83"/>
      <c r="I48" s="83"/>
      <c r="J48" s="83"/>
      <c r="K48" s="83">
        <v>60</v>
      </c>
      <c r="L48" s="83"/>
      <c r="M48" s="83"/>
      <c r="N48" s="26">
        <v>16</v>
      </c>
      <c r="O48" s="2" t="s">
        <v>148</v>
      </c>
      <c r="P48" s="3" t="s">
        <v>158</v>
      </c>
    </row>
    <row r="49" spans="1:20" s="5" customFormat="1" ht="31.5" x14ac:dyDescent="0.2">
      <c r="A49" s="81" t="s">
        <v>79</v>
      </c>
      <c r="B49" s="82" t="s">
        <v>171</v>
      </c>
      <c r="C49" s="81">
        <v>3</v>
      </c>
      <c r="D49" s="81">
        <f t="shared" si="6"/>
        <v>60</v>
      </c>
      <c r="E49" s="81">
        <v>29</v>
      </c>
      <c r="F49" s="81">
        <v>29</v>
      </c>
      <c r="G49" s="81">
        <v>2</v>
      </c>
      <c r="H49" s="83"/>
      <c r="I49" s="83"/>
      <c r="J49" s="83"/>
      <c r="K49" s="83"/>
      <c r="L49" s="83">
        <v>60</v>
      </c>
      <c r="M49" s="83"/>
      <c r="N49" s="26">
        <v>16</v>
      </c>
      <c r="O49" s="2" t="s">
        <v>127</v>
      </c>
      <c r="P49" s="3" t="s">
        <v>159</v>
      </c>
    </row>
    <row r="50" spans="1:20" s="5" customFormat="1" ht="20.100000000000001" customHeight="1" x14ac:dyDescent="0.2">
      <c r="A50" s="81" t="s">
        <v>81</v>
      </c>
      <c r="B50" s="89" t="s">
        <v>82</v>
      </c>
      <c r="C50" s="81">
        <v>3</v>
      </c>
      <c r="D50" s="81">
        <f t="shared" si="6"/>
        <v>75</v>
      </c>
      <c r="E50" s="81">
        <v>15</v>
      </c>
      <c r="F50" s="81">
        <v>54</v>
      </c>
      <c r="G50" s="81">
        <v>6</v>
      </c>
      <c r="H50" s="83"/>
      <c r="I50" s="83"/>
      <c r="J50" s="83"/>
      <c r="K50" s="83">
        <v>75</v>
      </c>
      <c r="L50" s="83"/>
      <c r="M50" s="83"/>
      <c r="N50" s="26"/>
      <c r="O50" s="2" t="s">
        <v>127</v>
      </c>
      <c r="P50" s="3"/>
    </row>
    <row r="51" spans="1:20" s="5" customFormat="1" ht="20.100000000000001" customHeight="1" x14ac:dyDescent="0.2">
      <c r="A51" s="81" t="s">
        <v>83</v>
      </c>
      <c r="B51" s="82" t="s">
        <v>172</v>
      </c>
      <c r="C51" s="81">
        <v>1</v>
      </c>
      <c r="D51" s="81">
        <v>40</v>
      </c>
      <c r="E51" s="81">
        <v>0</v>
      </c>
      <c r="F51" s="81">
        <v>36</v>
      </c>
      <c r="G51" s="81">
        <v>4</v>
      </c>
      <c r="H51" s="81"/>
      <c r="I51" s="81"/>
      <c r="J51" s="83"/>
      <c r="K51" s="83"/>
      <c r="L51" s="83"/>
      <c r="M51" s="83">
        <v>40</v>
      </c>
      <c r="N51" s="26"/>
      <c r="O51" s="2" t="s">
        <v>130</v>
      </c>
      <c r="P51" s="3"/>
    </row>
    <row r="52" spans="1:20" s="5" customFormat="1" ht="20.100000000000001" customHeight="1" x14ac:dyDescent="0.2">
      <c r="A52" s="81" t="s">
        <v>84</v>
      </c>
      <c r="B52" s="82" t="s">
        <v>85</v>
      </c>
      <c r="C52" s="81">
        <v>3</v>
      </c>
      <c r="D52" s="81">
        <f t="shared" si="6"/>
        <v>75</v>
      </c>
      <c r="E52" s="81">
        <v>15</v>
      </c>
      <c r="F52" s="81">
        <v>54</v>
      </c>
      <c r="G52" s="81">
        <v>6</v>
      </c>
      <c r="H52" s="83"/>
      <c r="I52" s="83"/>
      <c r="J52" s="83"/>
      <c r="K52" s="83"/>
      <c r="L52" s="83">
        <v>75</v>
      </c>
      <c r="M52" s="83"/>
      <c r="N52" s="26"/>
      <c r="O52" s="2" t="s">
        <v>129</v>
      </c>
      <c r="P52" s="3"/>
    </row>
    <row r="53" spans="1:20" s="6" customFormat="1" ht="20.100000000000001" customHeight="1" x14ac:dyDescent="0.2">
      <c r="A53" s="81" t="s">
        <v>86</v>
      </c>
      <c r="B53" s="82" t="s">
        <v>89</v>
      </c>
      <c r="C53" s="81">
        <v>3</v>
      </c>
      <c r="D53" s="81">
        <f t="shared" si="6"/>
        <v>75</v>
      </c>
      <c r="E53" s="81">
        <v>15</v>
      </c>
      <c r="F53" s="81">
        <v>54</v>
      </c>
      <c r="G53" s="81">
        <v>6</v>
      </c>
      <c r="H53" s="83"/>
      <c r="I53" s="83"/>
      <c r="J53" s="83"/>
      <c r="K53" s="83"/>
      <c r="L53" s="83">
        <v>75</v>
      </c>
      <c r="M53" s="83"/>
      <c r="N53" s="26"/>
      <c r="O53" s="2" t="s">
        <v>130</v>
      </c>
      <c r="P53" s="11"/>
    </row>
    <row r="54" spans="1:20" s="5" customFormat="1" ht="20.100000000000001" customHeight="1" x14ac:dyDescent="0.2">
      <c r="A54" s="81" t="s">
        <v>88</v>
      </c>
      <c r="B54" s="82" t="s">
        <v>91</v>
      </c>
      <c r="C54" s="81">
        <v>12</v>
      </c>
      <c r="D54" s="81">
        <v>480</v>
      </c>
      <c r="E54" s="81">
        <v>26</v>
      </c>
      <c r="F54" s="81">
        <v>450</v>
      </c>
      <c r="G54" s="81">
        <v>4</v>
      </c>
      <c r="H54" s="83"/>
      <c r="I54" s="83"/>
      <c r="J54" s="83">
        <v>480</v>
      </c>
      <c r="K54" s="83"/>
      <c r="L54" s="83"/>
      <c r="M54" s="83"/>
      <c r="N54" s="26"/>
      <c r="O54" s="2"/>
      <c r="P54" s="3"/>
    </row>
    <row r="55" spans="1:20" s="5" customFormat="1" ht="20.100000000000001" customHeight="1" x14ac:dyDescent="0.2">
      <c r="A55" s="81" t="s">
        <v>90</v>
      </c>
      <c r="B55" s="82" t="s">
        <v>93</v>
      </c>
      <c r="C55" s="81">
        <v>12</v>
      </c>
      <c r="D55" s="81">
        <v>480</v>
      </c>
      <c r="E55" s="81">
        <v>26</v>
      </c>
      <c r="F55" s="81">
        <v>450</v>
      </c>
      <c r="G55" s="81">
        <v>4</v>
      </c>
      <c r="H55" s="83"/>
      <c r="I55" s="83"/>
      <c r="J55" s="83"/>
      <c r="K55" s="83"/>
      <c r="L55" s="83">
        <v>480</v>
      </c>
      <c r="M55" s="83"/>
      <c r="N55" s="26"/>
      <c r="O55" s="2"/>
      <c r="P55" s="3"/>
    </row>
    <row r="56" spans="1:20" s="5" customFormat="1" ht="26.25" customHeight="1" x14ac:dyDescent="0.2">
      <c r="A56" s="75" t="s">
        <v>94</v>
      </c>
      <c r="B56" s="76" t="s">
        <v>95</v>
      </c>
      <c r="C56" s="75">
        <f>SUM(C57)</f>
        <v>4</v>
      </c>
      <c r="D56" s="75">
        <f t="shared" ref="D56:M56" si="7">SUM(D57)</f>
        <v>120</v>
      </c>
      <c r="E56" s="75">
        <f t="shared" si="7"/>
        <v>25</v>
      </c>
      <c r="F56" s="75">
        <f t="shared" si="7"/>
        <v>85</v>
      </c>
      <c r="G56" s="75">
        <f t="shared" si="7"/>
        <v>10</v>
      </c>
      <c r="H56" s="75">
        <f t="shared" si="7"/>
        <v>0</v>
      </c>
      <c r="I56" s="75">
        <f t="shared" si="7"/>
        <v>0</v>
      </c>
      <c r="J56" s="75">
        <f t="shared" si="7"/>
        <v>0</v>
      </c>
      <c r="K56" s="75">
        <f t="shared" si="7"/>
        <v>0</v>
      </c>
      <c r="L56" s="75">
        <f t="shared" si="7"/>
        <v>0</v>
      </c>
      <c r="M56" s="75">
        <f t="shared" si="7"/>
        <v>120</v>
      </c>
      <c r="N56" s="26"/>
      <c r="O56" s="2"/>
      <c r="P56" s="3"/>
    </row>
    <row r="57" spans="1:20" s="5" customFormat="1" ht="36" customHeight="1" x14ac:dyDescent="0.2">
      <c r="A57" s="75" t="s">
        <v>96</v>
      </c>
      <c r="B57" s="90" t="s">
        <v>117</v>
      </c>
      <c r="C57" s="75">
        <f t="shared" ref="C57:M57" si="8">SUM(C58:C59)</f>
        <v>4</v>
      </c>
      <c r="D57" s="75">
        <f t="shared" si="8"/>
        <v>120</v>
      </c>
      <c r="E57" s="75">
        <f t="shared" si="8"/>
        <v>25</v>
      </c>
      <c r="F57" s="75">
        <f t="shared" si="8"/>
        <v>85</v>
      </c>
      <c r="G57" s="75">
        <f t="shared" si="8"/>
        <v>10</v>
      </c>
      <c r="H57" s="75">
        <f t="shared" si="8"/>
        <v>0</v>
      </c>
      <c r="I57" s="75">
        <f t="shared" si="8"/>
        <v>0</v>
      </c>
      <c r="J57" s="75">
        <f t="shared" si="8"/>
        <v>0</v>
      </c>
      <c r="K57" s="75">
        <f t="shared" si="8"/>
        <v>0</v>
      </c>
      <c r="L57" s="75">
        <f t="shared" si="8"/>
        <v>0</v>
      </c>
      <c r="M57" s="75">
        <f t="shared" si="8"/>
        <v>120</v>
      </c>
      <c r="N57" s="26"/>
      <c r="O57" s="26"/>
      <c r="P57" s="3"/>
    </row>
    <row r="58" spans="1:20" s="5" customFormat="1" ht="20.100000000000001" customHeight="1" x14ac:dyDescent="0.2">
      <c r="A58" s="81" t="s">
        <v>92</v>
      </c>
      <c r="B58" s="82" t="s">
        <v>98</v>
      </c>
      <c r="C58" s="81">
        <v>2</v>
      </c>
      <c r="D58" s="81">
        <f>E58+F58+G58</f>
        <v>75</v>
      </c>
      <c r="E58" s="81">
        <v>10</v>
      </c>
      <c r="F58" s="81">
        <v>59</v>
      </c>
      <c r="G58" s="81">
        <v>6</v>
      </c>
      <c r="H58" s="83"/>
      <c r="I58" s="83"/>
      <c r="J58" s="83"/>
      <c r="K58" s="83"/>
      <c r="L58" s="83"/>
      <c r="M58" s="83">
        <v>75</v>
      </c>
      <c r="N58" s="35">
        <v>20</v>
      </c>
      <c r="O58" s="35" t="s">
        <v>155</v>
      </c>
      <c r="P58" s="3" t="s">
        <v>159</v>
      </c>
    </row>
    <row r="59" spans="1:20" s="5" customFormat="1" ht="20.100000000000001" customHeight="1" x14ac:dyDescent="0.2">
      <c r="A59" s="81" t="s">
        <v>97</v>
      </c>
      <c r="B59" s="82" t="s">
        <v>100</v>
      </c>
      <c r="C59" s="81">
        <v>2</v>
      </c>
      <c r="D59" s="81">
        <f>E59+F59+G59</f>
        <v>45</v>
      </c>
      <c r="E59" s="81">
        <v>15</v>
      </c>
      <c r="F59" s="81">
        <v>26</v>
      </c>
      <c r="G59" s="81">
        <v>4</v>
      </c>
      <c r="H59" s="83"/>
      <c r="I59" s="83"/>
      <c r="J59" s="83"/>
      <c r="K59" s="83"/>
      <c r="L59" s="83"/>
      <c r="M59" s="83">
        <v>45</v>
      </c>
      <c r="N59" s="26">
        <v>20</v>
      </c>
      <c r="O59" s="2" t="s">
        <v>129</v>
      </c>
      <c r="P59" s="3" t="s">
        <v>159</v>
      </c>
    </row>
    <row r="60" spans="1:20" s="6" customFormat="1" ht="36" customHeight="1" x14ac:dyDescent="0.2">
      <c r="A60" s="75" t="s">
        <v>101</v>
      </c>
      <c r="B60" s="90" t="s">
        <v>118</v>
      </c>
      <c r="C60" s="75">
        <f>SUM(C61:C62)</f>
        <v>4</v>
      </c>
      <c r="D60" s="75">
        <f t="shared" ref="D60:M60" si="9">SUM(D61:D62)</f>
        <v>120</v>
      </c>
      <c r="E60" s="75">
        <f t="shared" si="9"/>
        <v>30</v>
      </c>
      <c r="F60" s="75">
        <f t="shared" si="9"/>
        <v>78</v>
      </c>
      <c r="G60" s="75">
        <f t="shared" si="9"/>
        <v>12</v>
      </c>
      <c r="H60" s="75">
        <f t="shared" si="9"/>
        <v>0</v>
      </c>
      <c r="I60" s="75">
        <f t="shared" si="9"/>
        <v>0</v>
      </c>
      <c r="J60" s="75">
        <f t="shared" si="9"/>
        <v>0</v>
      </c>
      <c r="K60" s="75">
        <f t="shared" si="9"/>
        <v>0</v>
      </c>
      <c r="L60" s="75">
        <f t="shared" si="9"/>
        <v>0</v>
      </c>
      <c r="M60" s="75">
        <f t="shared" si="9"/>
        <v>120</v>
      </c>
      <c r="N60" s="39"/>
      <c r="O60" s="69"/>
      <c r="P60" s="11"/>
    </row>
    <row r="61" spans="1:20" s="5" customFormat="1" ht="20.100000000000001" customHeight="1" x14ac:dyDescent="0.2">
      <c r="A61" s="81" t="s">
        <v>92</v>
      </c>
      <c r="B61" s="82" t="s">
        <v>153</v>
      </c>
      <c r="C61" s="81">
        <v>2</v>
      </c>
      <c r="D61" s="81">
        <f>E61+F61+G61</f>
        <v>60</v>
      </c>
      <c r="E61" s="81">
        <v>15</v>
      </c>
      <c r="F61" s="81">
        <v>39</v>
      </c>
      <c r="G61" s="81">
        <v>6</v>
      </c>
      <c r="H61" s="83"/>
      <c r="I61" s="83"/>
      <c r="J61" s="83"/>
      <c r="K61" s="83"/>
      <c r="L61" s="83"/>
      <c r="M61" s="83">
        <v>60</v>
      </c>
      <c r="N61" s="34">
        <v>20</v>
      </c>
      <c r="O61" s="54" t="s">
        <v>165</v>
      </c>
      <c r="P61" s="3" t="s">
        <v>160</v>
      </c>
    </row>
    <row r="62" spans="1:20" s="5" customFormat="1" ht="20.100000000000001" customHeight="1" x14ac:dyDescent="0.2">
      <c r="A62" s="81" t="s">
        <v>97</v>
      </c>
      <c r="B62" s="82" t="s">
        <v>103</v>
      </c>
      <c r="C62" s="81">
        <v>2</v>
      </c>
      <c r="D62" s="81">
        <f>E62+F62+G62</f>
        <v>60</v>
      </c>
      <c r="E62" s="81">
        <v>15</v>
      </c>
      <c r="F62" s="81">
        <v>39</v>
      </c>
      <c r="G62" s="81">
        <v>6</v>
      </c>
      <c r="H62" s="83"/>
      <c r="I62" s="83"/>
      <c r="J62" s="83"/>
      <c r="K62" s="83"/>
      <c r="L62" s="83"/>
      <c r="M62" s="91">
        <v>60</v>
      </c>
      <c r="N62" s="2">
        <v>20</v>
      </c>
      <c r="O62" s="21" t="s">
        <v>154</v>
      </c>
      <c r="P62" s="70" t="s">
        <v>161</v>
      </c>
      <c r="Q62" s="64"/>
      <c r="R62" s="64"/>
      <c r="S62" s="64"/>
      <c r="T62" s="64"/>
    </row>
    <row r="63" spans="1:20" s="5" customFormat="1" ht="27.75" customHeight="1" x14ac:dyDescent="0.2">
      <c r="A63" s="128" t="s">
        <v>104</v>
      </c>
      <c r="B63" s="128"/>
      <c r="C63" s="75">
        <f t="shared" ref="C63:M63" si="10">C17+C24</f>
        <v>103</v>
      </c>
      <c r="D63" s="75">
        <f t="shared" si="10"/>
        <v>2900</v>
      </c>
      <c r="E63" s="75">
        <f t="shared" si="10"/>
        <v>642</v>
      </c>
      <c r="F63" s="75">
        <f t="shared" si="10"/>
        <v>2124</v>
      </c>
      <c r="G63" s="75">
        <f t="shared" si="10"/>
        <v>154</v>
      </c>
      <c r="H63" s="75">
        <f t="shared" si="10"/>
        <v>390</v>
      </c>
      <c r="I63" s="75">
        <f t="shared" si="10"/>
        <v>430</v>
      </c>
      <c r="J63" s="75">
        <f t="shared" si="10"/>
        <v>705</v>
      </c>
      <c r="K63" s="75">
        <f t="shared" si="10"/>
        <v>410</v>
      </c>
      <c r="L63" s="75">
        <f t="shared" si="10"/>
        <v>690</v>
      </c>
      <c r="M63" s="92">
        <f t="shared" si="10"/>
        <v>275</v>
      </c>
      <c r="N63" s="26">
        <f>SUM(N17:N62)-30</f>
        <v>172</v>
      </c>
      <c r="O63" s="26"/>
      <c r="P63" s="68"/>
      <c r="Q63" s="65"/>
      <c r="R63" s="65"/>
      <c r="S63" s="65"/>
      <c r="T63" s="64"/>
    </row>
    <row r="64" spans="1:20" s="3" customFormat="1" ht="9.75" customHeight="1" x14ac:dyDescent="0.2">
      <c r="A64" s="9"/>
      <c r="B64" s="9"/>
      <c r="C64" s="9"/>
      <c r="D64" s="9"/>
      <c r="E64" s="9"/>
      <c r="F64" s="9"/>
      <c r="G64" s="9"/>
      <c r="N64" s="62"/>
      <c r="O64" s="66"/>
      <c r="P64" s="66"/>
      <c r="Q64" s="66"/>
      <c r="R64" s="66"/>
      <c r="S64" s="66"/>
      <c r="T64" s="64"/>
    </row>
    <row r="65" spans="1:20" s="3" customFormat="1" ht="23.25" customHeight="1" x14ac:dyDescent="0.2">
      <c r="A65" s="9"/>
      <c r="B65" s="9"/>
      <c r="C65" s="9"/>
      <c r="D65" s="9"/>
      <c r="E65" s="122" t="s">
        <v>174</v>
      </c>
      <c r="F65" s="122"/>
      <c r="G65" s="122"/>
      <c r="H65" s="122"/>
      <c r="I65" s="122"/>
      <c r="J65" s="122"/>
      <c r="K65" s="122"/>
      <c r="L65" s="122"/>
      <c r="M65" s="122"/>
      <c r="N65" s="62"/>
      <c r="O65" s="66"/>
      <c r="P65" s="66"/>
      <c r="Q65" s="66"/>
      <c r="R65" s="66"/>
      <c r="S65" s="66"/>
      <c r="T65" s="64"/>
    </row>
    <row r="66" spans="1:20" s="11" customFormat="1" ht="21.75" customHeight="1" x14ac:dyDescent="0.25">
      <c r="A66" s="9"/>
      <c r="B66" s="10" t="s">
        <v>105</v>
      </c>
      <c r="C66" s="123" t="s">
        <v>106</v>
      </c>
      <c r="D66" s="123"/>
      <c r="E66" s="123"/>
      <c r="F66" s="123"/>
      <c r="G66" s="123"/>
      <c r="H66" s="3"/>
      <c r="I66" s="124" t="s">
        <v>107</v>
      </c>
      <c r="J66" s="124"/>
      <c r="K66" s="124"/>
      <c r="L66" s="124"/>
      <c r="M66" s="124"/>
      <c r="N66" s="63"/>
      <c r="O66" s="67"/>
      <c r="P66" s="67"/>
      <c r="Q66" s="67"/>
      <c r="R66" s="67"/>
      <c r="S66" s="67"/>
      <c r="T66" s="64"/>
    </row>
    <row r="67" spans="1:20" x14ac:dyDescent="0.25">
      <c r="A67" s="9"/>
      <c r="B67" s="9"/>
      <c r="C67" s="9"/>
      <c r="D67" s="9"/>
      <c r="E67" s="9"/>
      <c r="F67" s="9"/>
      <c r="G67" s="9"/>
      <c r="H67" s="3"/>
      <c r="I67" s="3"/>
      <c r="J67" s="3"/>
      <c r="K67" s="3"/>
      <c r="L67" s="3"/>
      <c r="M67" s="3"/>
      <c r="O67" s="29"/>
      <c r="P67" s="29"/>
      <c r="Q67" s="29"/>
      <c r="R67" s="29"/>
      <c r="S67" s="29"/>
      <c r="T67" s="29"/>
    </row>
    <row r="68" spans="1:20" x14ac:dyDescent="0.25">
      <c r="A68" s="9"/>
      <c r="B68" s="9"/>
      <c r="C68" s="9"/>
      <c r="D68" s="9"/>
      <c r="E68" s="9"/>
      <c r="F68" s="9"/>
      <c r="G68" s="9"/>
      <c r="H68" s="3"/>
      <c r="I68" s="3"/>
      <c r="J68" s="3"/>
      <c r="K68" s="3"/>
      <c r="L68" s="3"/>
      <c r="M68" s="3"/>
    </row>
    <row r="69" spans="1:20" ht="36.75" customHeight="1" x14ac:dyDescent="0.25">
      <c r="A69" s="9"/>
      <c r="B69" s="12" t="s">
        <v>108</v>
      </c>
      <c r="C69" s="118" t="s">
        <v>131</v>
      </c>
      <c r="D69" s="118"/>
      <c r="E69" s="118"/>
      <c r="F69" s="118"/>
      <c r="G69" s="118"/>
      <c r="H69" s="11"/>
      <c r="I69" s="119" t="s">
        <v>110</v>
      </c>
      <c r="J69" s="119"/>
      <c r="K69" s="119"/>
      <c r="L69" s="119"/>
      <c r="M69" s="119"/>
    </row>
    <row r="70" spans="1:20" s="4" customFormat="1" x14ac:dyDescent="0.25">
      <c r="N70" s="33"/>
    </row>
    <row r="71" spans="1:20" x14ac:dyDescent="0.25">
      <c r="B71" s="1"/>
      <c r="C71" s="1"/>
    </row>
    <row r="72" spans="1:20" x14ac:dyDescent="0.25">
      <c r="B72" s="1"/>
      <c r="C72" s="1"/>
    </row>
    <row r="73" spans="1:20" x14ac:dyDescent="0.25">
      <c r="B73" s="1"/>
      <c r="C73" s="1"/>
    </row>
    <row r="74" spans="1:20" x14ac:dyDescent="0.25">
      <c r="B74" s="1"/>
      <c r="C74" s="1"/>
    </row>
    <row r="75" spans="1:20" x14ac:dyDescent="0.25">
      <c r="B75" s="1"/>
      <c r="C75" s="1"/>
    </row>
    <row r="76" spans="1:20" x14ac:dyDescent="0.25">
      <c r="B76" s="1"/>
      <c r="C76" s="1"/>
    </row>
    <row r="77" spans="1:20" x14ac:dyDescent="0.25">
      <c r="B77" s="1"/>
      <c r="C77" s="1"/>
    </row>
    <row r="78" spans="1:20" x14ac:dyDescent="0.25">
      <c r="B78" s="1"/>
      <c r="C78" s="1"/>
    </row>
  </sheetData>
  <mergeCells count="24">
    <mergeCell ref="C8:M8"/>
    <mergeCell ref="A1:M1"/>
    <mergeCell ref="A2:M2"/>
    <mergeCell ref="A4:M4"/>
    <mergeCell ref="A5:M5"/>
    <mergeCell ref="A6:M6"/>
    <mergeCell ref="C69:G69"/>
    <mergeCell ref="I69:M69"/>
    <mergeCell ref="C9:M9"/>
    <mergeCell ref="C10:M10"/>
    <mergeCell ref="C11:M11"/>
    <mergeCell ref="C12:M12"/>
    <mergeCell ref="C14:C16"/>
    <mergeCell ref="D14:G14"/>
    <mergeCell ref="H14:M15"/>
    <mergeCell ref="D15:D16"/>
    <mergeCell ref="E15:G15"/>
    <mergeCell ref="N14:N16"/>
    <mergeCell ref="A63:B63"/>
    <mergeCell ref="E65:M65"/>
    <mergeCell ref="C66:G66"/>
    <mergeCell ref="I66:M66"/>
    <mergeCell ref="A14:A16"/>
    <mergeCell ref="B14:B16"/>
  </mergeCells>
  <pageMargins left="0.32" right="0.26" top="0.39" bottom="0.5" header="0.3" footer="0.3"/>
  <pageSetup paperSize="9" orientation="portrait" horizontalDpi="240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51"/>
  <sheetViews>
    <sheetView tabSelected="1" topLeftCell="A22" zoomScale="96" zoomScaleNormal="96" workbookViewId="0">
      <selection activeCell="D43" sqref="D43:J43"/>
    </sheetView>
  </sheetViews>
  <sheetFormatPr defaultColWidth="9" defaultRowHeight="15.75" x14ac:dyDescent="0.25"/>
  <cols>
    <col min="1" max="1" width="8.25" style="41" customWidth="1"/>
    <col min="2" max="2" width="31.75" style="45" customWidth="1"/>
    <col min="3" max="3" width="6" style="42" customWidth="1"/>
    <col min="4" max="4" width="8" style="41" customWidth="1"/>
    <col min="5" max="5" width="4.75" style="41" customWidth="1"/>
    <col min="6" max="6" width="6" style="41" customWidth="1"/>
    <col min="7" max="7" width="6.25" style="41" customWidth="1"/>
    <col min="8" max="10" width="4.75" style="41" customWidth="1"/>
    <col min="11" max="11" width="5" style="41" customWidth="1"/>
    <col min="12" max="12" width="0" style="41" hidden="1" customWidth="1"/>
    <col min="13" max="16384" width="9" style="41"/>
  </cols>
  <sheetData>
    <row r="1" spans="1:11" ht="20.100000000000001" customHeight="1" x14ac:dyDescent="0.3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1" ht="20.100000000000001" customHeight="1" x14ac:dyDescent="0.3">
      <c r="A2" s="131" t="s">
        <v>145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3" spans="1:11" ht="10.5" customHeight="1" x14ac:dyDescent="0.25">
      <c r="A3" s="57"/>
    </row>
    <row r="4" spans="1:11" ht="20.100000000000001" customHeight="1" x14ac:dyDescent="0.3">
      <c r="A4" s="131" t="s">
        <v>144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</row>
    <row r="5" spans="1:11" ht="20.100000000000001" customHeight="1" x14ac:dyDescent="0.3">
      <c r="A5" s="131" t="s">
        <v>143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</row>
    <row r="6" spans="1:11" ht="20.100000000000001" customHeight="1" x14ac:dyDescent="0.25">
      <c r="A6" s="132" t="s">
        <v>146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</row>
    <row r="7" spans="1:11" ht="8.25" customHeight="1" x14ac:dyDescent="0.25">
      <c r="A7" s="56"/>
      <c r="B7" s="55"/>
      <c r="C7" s="56"/>
      <c r="D7" s="56"/>
      <c r="E7" s="56"/>
      <c r="F7" s="56"/>
      <c r="G7" s="56"/>
      <c r="H7" s="56"/>
      <c r="I7" s="56"/>
      <c r="J7" s="56"/>
      <c r="K7" s="56"/>
    </row>
    <row r="8" spans="1:11" s="50" customFormat="1" ht="20.100000000000001" customHeight="1" x14ac:dyDescent="0.25">
      <c r="B8" s="59" t="s">
        <v>3</v>
      </c>
      <c r="C8" s="129" t="s">
        <v>4</v>
      </c>
      <c r="D8" s="129"/>
      <c r="E8" s="129"/>
      <c r="F8" s="129"/>
      <c r="G8" s="129"/>
      <c r="H8" s="129"/>
      <c r="I8" s="129"/>
      <c r="J8" s="129"/>
      <c r="K8" s="129"/>
    </row>
    <row r="9" spans="1:11" s="50" customFormat="1" ht="20.100000000000001" customHeight="1" x14ac:dyDescent="0.25">
      <c r="B9" s="59" t="s">
        <v>5</v>
      </c>
      <c r="C9" s="129">
        <v>5520121</v>
      </c>
      <c r="D9" s="129"/>
      <c r="E9" s="129"/>
      <c r="F9" s="129"/>
      <c r="G9" s="129"/>
      <c r="H9" s="129"/>
      <c r="I9" s="129"/>
      <c r="J9" s="129"/>
      <c r="K9" s="129"/>
    </row>
    <row r="10" spans="1:11" s="50" customFormat="1" ht="20.100000000000001" customHeight="1" x14ac:dyDescent="0.25">
      <c r="B10" s="59" t="s">
        <v>142</v>
      </c>
      <c r="C10" s="129" t="s">
        <v>141</v>
      </c>
      <c r="D10" s="129"/>
      <c r="E10" s="129"/>
      <c r="F10" s="129"/>
      <c r="G10" s="129"/>
      <c r="H10" s="129"/>
      <c r="I10" s="129"/>
      <c r="J10" s="129"/>
      <c r="K10" s="129"/>
    </row>
    <row r="11" spans="1:11" s="50" customFormat="1" ht="20.100000000000001" customHeight="1" x14ac:dyDescent="0.25">
      <c r="B11" s="59" t="s">
        <v>7</v>
      </c>
      <c r="C11" s="129" t="s">
        <v>140</v>
      </c>
      <c r="D11" s="129"/>
      <c r="E11" s="129"/>
      <c r="F11" s="129"/>
      <c r="G11" s="129"/>
      <c r="H11" s="129"/>
      <c r="I11" s="129"/>
      <c r="J11" s="129"/>
      <c r="K11" s="129"/>
    </row>
    <row r="12" spans="1:11" s="50" customFormat="1" ht="20.100000000000001" customHeight="1" x14ac:dyDescent="0.25">
      <c r="B12" s="59" t="s">
        <v>9</v>
      </c>
      <c r="C12" s="129">
        <v>19</v>
      </c>
      <c r="D12" s="129"/>
      <c r="E12" s="129"/>
      <c r="F12" s="129"/>
      <c r="G12" s="129"/>
      <c r="H12" s="129"/>
      <c r="I12" s="129"/>
      <c r="J12" s="129"/>
      <c r="K12" s="129"/>
    </row>
    <row r="13" spans="1:11" ht="11.25" customHeight="1" x14ac:dyDescent="0.25">
      <c r="A13" s="56"/>
      <c r="B13" s="47"/>
      <c r="C13" s="58"/>
      <c r="D13" s="56"/>
      <c r="E13" s="56"/>
      <c r="F13" s="56"/>
      <c r="G13" s="56"/>
    </row>
    <row r="14" spans="1:11" s="48" customFormat="1" ht="24" customHeight="1" x14ac:dyDescent="0.2">
      <c r="A14" s="133" t="s">
        <v>10</v>
      </c>
      <c r="B14" s="134" t="s">
        <v>11</v>
      </c>
      <c r="C14" s="133" t="s">
        <v>12</v>
      </c>
      <c r="D14" s="133" t="s">
        <v>13</v>
      </c>
      <c r="E14" s="133"/>
      <c r="F14" s="133"/>
      <c r="G14" s="133"/>
      <c r="H14" s="135" t="s">
        <v>14</v>
      </c>
      <c r="I14" s="135"/>
      <c r="J14" s="135"/>
      <c r="K14" s="135"/>
    </row>
    <row r="15" spans="1:11" s="48" customFormat="1" ht="18.75" customHeight="1" x14ac:dyDescent="0.2">
      <c r="A15" s="133"/>
      <c r="B15" s="134"/>
      <c r="C15" s="133"/>
      <c r="D15" s="133" t="s">
        <v>15</v>
      </c>
      <c r="E15" s="133" t="s">
        <v>16</v>
      </c>
      <c r="F15" s="133"/>
      <c r="G15" s="133"/>
      <c r="H15" s="135"/>
      <c r="I15" s="135"/>
      <c r="J15" s="135"/>
      <c r="K15" s="135"/>
    </row>
    <row r="16" spans="1:11" s="48" customFormat="1" ht="30" customHeight="1" x14ac:dyDescent="0.2">
      <c r="A16" s="133"/>
      <c r="B16" s="134"/>
      <c r="C16" s="133"/>
      <c r="D16" s="133"/>
      <c r="E16" s="93" t="s">
        <v>17</v>
      </c>
      <c r="F16" s="93" t="s">
        <v>18</v>
      </c>
      <c r="G16" s="93" t="s">
        <v>19</v>
      </c>
      <c r="H16" s="98">
        <v>1</v>
      </c>
      <c r="I16" s="98">
        <v>2</v>
      </c>
      <c r="J16" s="98">
        <v>3</v>
      </c>
      <c r="K16" s="98">
        <v>4</v>
      </c>
    </row>
    <row r="17" spans="1:15" s="51" customFormat="1" ht="20.100000000000001" customHeight="1" x14ac:dyDescent="0.2">
      <c r="A17" s="99" t="s">
        <v>20</v>
      </c>
      <c r="B17" s="100" t="s">
        <v>139</v>
      </c>
      <c r="C17" s="99"/>
      <c r="D17" s="99"/>
      <c r="E17" s="99"/>
      <c r="F17" s="99"/>
      <c r="G17" s="99"/>
      <c r="H17" s="101"/>
      <c r="I17" s="101"/>
      <c r="J17" s="101"/>
      <c r="K17" s="101"/>
    </row>
    <row r="18" spans="1:15" s="52" customFormat="1" ht="20.100000000000001" customHeight="1" x14ac:dyDescent="0.2">
      <c r="A18" s="99" t="s">
        <v>38</v>
      </c>
      <c r="B18" s="100" t="s">
        <v>21</v>
      </c>
      <c r="C18" s="99">
        <f t="shared" ref="C18:K18" si="0">SUM(C19:C24)</f>
        <v>11</v>
      </c>
      <c r="D18" s="99">
        <f t="shared" si="0"/>
        <v>255</v>
      </c>
      <c r="E18" s="99">
        <f t="shared" si="0"/>
        <v>101</v>
      </c>
      <c r="F18" s="99">
        <f t="shared" si="0"/>
        <v>140</v>
      </c>
      <c r="G18" s="99">
        <f t="shared" si="0"/>
        <v>14</v>
      </c>
      <c r="H18" s="99">
        <f t="shared" si="0"/>
        <v>75</v>
      </c>
      <c r="I18" s="99">
        <f t="shared" si="0"/>
        <v>135</v>
      </c>
      <c r="J18" s="99">
        <f t="shared" si="0"/>
        <v>0</v>
      </c>
      <c r="K18" s="99">
        <f t="shared" si="0"/>
        <v>0</v>
      </c>
    </row>
    <row r="19" spans="1:15" s="52" customFormat="1" ht="20.100000000000001" customHeight="1" x14ac:dyDescent="0.2">
      <c r="A19" s="94" t="s">
        <v>22</v>
      </c>
      <c r="B19" s="78" t="s">
        <v>33</v>
      </c>
      <c r="C19" s="102">
        <v>3</v>
      </c>
      <c r="D19" s="102">
        <v>90</v>
      </c>
      <c r="E19" s="102">
        <v>30</v>
      </c>
      <c r="F19" s="102">
        <v>56</v>
      </c>
      <c r="G19" s="102">
        <v>4</v>
      </c>
      <c r="H19" s="103"/>
      <c r="I19" s="103">
        <v>90</v>
      </c>
      <c r="J19" s="94"/>
      <c r="K19" s="94"/>
    </row>
    <row r="20" spans="1:15" s="51" customFormat="1" ht="20.100000000000001" customHeight="1" x14ac:dyDescent="0.2">
      <c r="A20" s="94" t="s">
        <v>24</v>
      </c>
      <c r="B20" s="95" t="s">
        <v>31</v>
      </c>
      <c r="C20" s="96">
        <v>2</v>
      </c>
      <c r="D20" s="96">
        <v>45</v>
      </c>
      <c r="E20" s="96">
        <v>15</v>
      </c>
      <c r="F20" s="96">
        <v>29</v>
      </c>
      <c r="G20" s="96">
        <v>1</v>
      </c>
      <c r="H20" s="97"/>
      <c r="I20" s="97"/>
      <c r="J20" s="94"/>
      <c r="K20" s="94"/>
    </row>
    <row r="21" spans="1:15" s="51" customFormat="1" ht="20.100000000000001" customHeight="1" x14ac:dyDescent="0.2">
      <c r="A21" s="94" t="s">
        <v>26</v>
      </c>
      <c r="B21" s="78" t="s">
        <v>169</v>
      </c>
      <c r="C21" s="96">
        <v>2</v>
      </c>
      <c r="D21" s="96">
        <v>30</v>
      </c>
      <c r="E21" s="96">
        <v>15</v>
      </c>
      <c r="F21" s="96">
        <v>13</v>
      </c>
      <c r="G21" s="96">
        <v>2</v>
      </c>
      <c r="H21" s="97">
        <v>30</v>
      </c>
      <c r="I21" s="97"/>
      <c r="J21" s="94"/>
      <c r="K21" s="94"/>
    </row>
    <row r="22" spans="1:15" s="51" customFormat="1" ht="20.100000000000001" customHeight="1" x14ac:dyDescent="0.2">
      <c r="A22" s="94" t="s">
        <v>28</v>
      </c>
      <c r="B22" s="78" t="s">
        <v>29</v>
      </c>
      <c r="C22" s="96">
        <v>1</v>
      </c>
      <c r="D22" s="96">
        <v>15</v>
      </c>
      <c r="E22" s="96">
        <v>9</v>
      </c>
      <c r="F22" s="96">
        <v>5</v>
      </c>
      <c r="G22" s="96">
        <v>1</v>
      </c>
      <c r="H22" s="97">
        <v>15</v>
      </c>
      <c r="I22" s="104"/>
      <c r="J22" s="94"/>
      <c r="K22" s="94"/>
      <c r="L22" s="52"/>
      <c r="M22" s="52"/>
      <c r="N22" s="52"/>
      <c r="O22" s="52"/>
    </row>
    <row r="23" spans="1:15" s="52" customFormat="1" ht="20.100000000000001" customHeight="1" x14ac:dyDescent="0.2">
      <c r="A23" s="94" t="s">
        <v>30</v>
      </c>
      <c r="B23" s="78" t="s">
        <v>170</v>
      </c>
      <c r="C23" s="105">
        <v>2</v>
      </c>
      <c r="D23" s="105">
        <v>45</v>
      </c>
      <c r="E23" s="105">
        <v>28</v>
      </c>
      <c r="F23" s="105">
        <v>13</v>
      </c>
      <c r="G23" s="96">
        <v>4</v>
      </c>
      <c r="H23" s="97"/>
      <c r="I23" s="104">
        <v>45</v>
      </c>
      <c r="J23" s="94"/>
      <c r="K23" s="94"/>
    </row>
    <row r="24" spans="1:15" s="52" customFormat="1" ht="20.100000000000001" customHeight="1" x14ac:dyDescent="0.2">
      <c r="A24" s="94" t="s">
        <v>32</v>
      </c>
      <c r="B24" s="78" t="s">
        <v>25</v>
      </c>
      <c r="C24" s="106">
        <v>1</v>
      </c>
      <c r="D24" s="106">
        <v>30</v>
      </c>
      <c r="E24" s="106">
        <v>4</v>
      </c>
      <c r="F24" s="106">
        <v>24</v>
      </c>
      <c r="G24" s="107">
        <v>2</v>
      </c>
      <c r="H24" s="108">
        <v>30</v>
      </c>
      <c r="I24" s="109"/>
      <c r="J24" s="94"/>
      <c r="K24" s="94"/>
    </row>
    <row r="25" spans="1:15" s="52" customFormat="1" ht="30" customHeight="1" x14ac:dyDescent="0.2">
      <c r="A25" s="99" t="s">
        <v>138</v>
      </c>
      <c r="B25" s="100" t="s">
        <v>39</v>
      </c>
      <c r="C25" s="99">
        <f t="shared" ref="C25:K25" si="1">C26+C34</f>
        <v>43</v>
      </c>
      <c r="D25" s="99">
        <f t="shared" si="1"/>
        <v>1255</v>
      </c>
      <c r="E25" s="99">
        <f t="shared" si="1"/>
        <v>234</v>
      </c>
      <c r="F25" s="99">
        <f t="shared" si="1"/>
        <v>955</v>
      </c>
      <c r="G25" s="99">
        <f t="shared" si="1"/>
        <v>56</v>
      </c>
      <c r="H25" s="99">
        <f t="shared" si="1"/>
        <v>200</v>
      </c>
      <c r="I25" s="99">
        <f t="shared" si="1"/>
        <v>205</v>
      </c>
      <c r="J25" s="99">
        <f t="shared" si="1"/>
        <v>240</v>
      </c>
      <c r="K25" s="99">
        <f t="shared" si="1"/>
        <v>600</v>
      </c>
    </row>
    <row r="26" spans="1:15" s="52" customFormat="1" ht="20.100000000000001" customHeight="1" x14ac:dyDescent="0.2">
      <c r="A26" s="99" t="s">
        <v>137</v>
      </c>
      <c r="B26" s="100" t="s">
        <v>41</v>
      </c>
      <c r="C26" s="99">
        <f t="shared" ref="C26:K26" si="2">SUM(C27:C33)</f>
        <v>15</v>
      </c>
      <c r="D26" s="99">
        <f t="shared" si="2"/>
        <v>340</v>
      </c>
      <c r="E26" s="99">
        <f t="shared" si="2"/>
        <v>144</v>
      </c>
      <c r="F26" s="99">
        <f t="shared" si="2"/>
        <v>164</v>
      </c>
      <c r="G26" s="99">
        <f t="shared" si="2"/>
        <v>22</v>
      </c>
      <c r="H26" s="99">
        <f t="shared" si="2"/>
        <v>200</v>
      </c>
      <c r="I26" s="99">
        <f t="shared" si="2"/>
        <v>130</v>
      </c>
      <c r="J26" s="99">
        <f t="shared" si="2"/>
        <v>0</v>
      </c>
      <c r="K26" s="99">
        <f t="shared" si="2"/>
        <v>0</v>
      </c>
    </row>
    <row r="27" spans="1:15" s="51" customFormat="1" ht="20.100000000000001" customHeight="1" x14ac:dyDescent="0.2">
      <c r="A27" s="94" t="s">
        <v>34</v>
      </c>
      <c r="B27" s="110" t="s">
        <v>49</v>
      </c>
      <c r="C27" s="94">
        <v>2</v>
      </c>
      <c r="D27" s="94">
        <f>E27+F27+G27</f>
        <v>30</v>
      </c>
      <c r="E27" s="94">
        <v>28</v>
      </c>
      <c r="F27" s="94">
        <v>0</v>
      </c>
      <c r="G27" s="94">
        <v>2</v>
      </c>
      <c r="H27" s="111">
        <v>30</v>
      </c>
      <c r="I27" s="111"/>
      <c r="J27" s="111"/>
      <c r="K27" s="111"/>
      <c r="L27" s="53" t="s">
        <v>147</v>
      </c>
    </row>
    <row r="28" spans="1:15" s="52" customFormat="1" ht="20.100000000000001" customHeight="1" x14ac:dyDescent="0.2">
      <c r="A28" s="94" t="s">
        <v>36</v>
      </c>
      <c r="B28" s="110" t="s">
        <v>51</v>
      </c>
      <c r="C28" s="94">
        <v>3</v>
      </c>
      <c r="D28" s="94">
        <v>60</v>
      </c>
      <c r="E28" s="94">
        <v>30</v>
      </c>
      <c r="F28" s="94">
        <f>D28-32</f>
        <v>28</v>
      </c>
      <c r="G28" s="94">
        <v>2</v>
      </c>
      <c r="H28" s="111">
        <v>60</v>
      </c>
      <c r="I28" s="111"/>
      <c r="J28" s="111"/>
      <c r="K28" s="111"/>
      <c r="L28" s="53" t="s">
        <v>147</v>
      </c>
    </row>
    <row r="29" spans="1:15" s="52" customFormat="1" ht="20.100000000000001" customHeight="1" x14ac:dyDescent="0.2">
      <c r="A29" s="94" t="s">
        <v>42</v>
      </c>
      <c r="B29" s="110" t="s">
        <v>112</v>
      </c>
      <c r="C29" s="94">
        <v>2</v>
      </c>
      <c r="D29" s="94">
        <v>40</v>
      </c>
      <c r="E29" s="94">
        <v>28</v>
      </c>
      <c r="F29" s="94">
        <v>0</v>
      </c>
      <c r="G29" s="94">
        <v>2</v>
      </c>
      <c r="H29" s="111">
        <v>30</v>
      </c>
      <c r="I29" s="111"/>
      <c r="J29" s="111"/>
      <c r="K29" s="111"/>
      <c r="L29" s="53" t="s">
        <v>147</v>
      </c>
    </row>
    <row r="30" spans="1:15" s="52" customFormat="1" ht="20.100000000000001" customHeight="1" x14ac:dyDescent="0.2">
      <c r="A30" s="94" t="s">
        <v>43</v>
      </c>
      <c r="B30" s="110" t="s">
        <v>53</v>
      </c>
      <c r="C30" s="94">
        <v>2</v>
      </c>
      <c r="D30" s="94">
        <f>E30+F30+G30</f>
        <v>30</v>
      </c>
      <c r="E30" s="94">
        <v>28</v>
      </c>
      <c r="F30" s="94">
        <v>0</v>
      </c>
      <c r="G30" s="94">
        <v>2</v>
      </c>
      <c r="H30" s="111"/>
      <c r="I30" s="111">
        <v>30</v>
      </c>
      <c r="J30" s="111"/>
      <c r="K30" s="111"/>
      <c r="L30" s="53" t="s">
        <v>147</v>
      </c>
    </row>
    <row r="31" spans="1:15" s="52" customFormat="1" ht="20.100000000000001" customHeight="1" x14ac:dyDescent="0.2">
      <c r="A31" s="94" t="s">
        <v>45</v>
      </c>
      <c r="B31" s="110" t="s">
        <v>44</v>
      </c>
      <c r="C31" s="94">
        <v>3</v>
      </c>
      <c r="D31" s="94">
        <v>80</v>
      </c>
      <c r="E31" s="94">
        <v>15</v>
      </c>
      <c r="F31" s="94">
        <v>59</v>
      </c>
      <c r="G31" s="94">
        <v>6</v>
      </c>
      <c r="H31" s="111">
        <v>80</v>
      </c>
      <c r="I31" s="111"/>
      <c r="J31" s="111"/>
      <c r="K31" s="111"/>
      <c r="L31" s="53" t="s">
        <v>147</v>
      </c>
    </row>
    <row r="32" spans="1:15" s="52" customFormat="1" ht="20.100000000000001" customHeight="1" x14ac:dyDescent="0.2">
      <c r="A32" s="94" t="s">
        <v>47</v>
      </c>
      <c r="B32" s="110" t="s">
        <v>55</v>
      </c>
      <c r="C32" s="94">
        <v>2</v>
      </c>
      <c r="D32" s="94">
        <v>60</v>
      </c>
      <c r="E32" s="94">
        <v>15</v>
      </c>
      <c r="F32" s="94">
        <v>41</v>
      </c>
      <c r="G32" s="94">
        <v>4</v>
      </c>
      <c r="H32" s="111"/>
      <c r="I32" s="111">
        <v>60</v>
      </c>
      <c r="J32" s="111"/>
      <c r="K32" s="111"/>
      <c r="L32" s="53" t="s">
        <v>147</v>
      </c>
    </row>
    <row r="33" spans="1:12" s="52" customFormat="1" ht="20.100000000000001" customHeight="1" x14ac:dyDescent="0.2">
      <c r="A33" s="94" t="s">
        <v>48</v>
      </c>
      <c r="B33" s="110" t="s">
        <v>57</v>
      </c>
      <c r="C33" s="94">
        <v>1</v>
      </c>
      <c r="D33" s="94">
        <v>40</v>
      </c>
      <c r="E33" s="94">
        <v>0</v>
      </c>
      <c r="F33" s="94">
        <v>36</v>
      </c>
      <c r="G33" s="94">
        <v>4</v>
      </c>
      <c r="H33" s="111"/>
      <c r="I33" s="111">
        <v>40</v>
      </c>
      <c r="J33" s="111"/>
      <c r="K33" s="111"/>
      <c r="L33" s="53" t="s">
        <v>147</v>
      </c>
    </row>
    <row r="34" spans="1:12" s="52" customFormat="1" ht="20.100000000000001" customHeight="1" x14ac:dyDescent="0.2">
      <c r="A34" s="99" t="s">
        <v>136</v>
      </c>
      <c r="B34" s="100" t="s">
        <v>59</v>
      </c>
      <c r="C34" s="99">
        <f t="shared" ref="C34:K34" si="3">SUM(C35:C40)</f>
        <v>28</v>
      </c>
      <c r="D34" s="99">
        <f t="shared" si="3"/>
        <v>915</v>
      </c>
      <c r="E34" s="99">
        <f t="shared" si="3"/>
        <v>90</v>
      </c>
      <c r="F34" s="99">
        <f t="shared" si="3"/>
        <v>791</v>
      </c>
      <c r="G34" s="99">
        <f t="shared" si="3"/>
        <v>34</v>
      </c>
      <c r="H34" s="99">
        <f t="shared" si="3"/>
        <v>0</v>
      </c>
      <c r="I34" s="99">
        <f t="shared" si="3"/>
        <v>75</v>
      </c>
      <c r="J34" s="99">
        <f t="shared" si="3"/>
        <v>240</v>
      </c>
      <c r="K34" s="99">
        <f t="shared" si="3"/>
        <v>600</v>
      </c>
      <c r="L34" s="5"/>
    </row>
    <row r="35" spans="1:12" s="52" customFormat="1" ht="20.100000000000001" customHeight="1" x14ac:dyDescent="0.2">
      <c r="A35" s="94" t="s">
        <v>135</v>
      </c>
      <c r="B35" s="110" t="s">
        <v>61</v>
      </c>
      <c r="C35" s="94">
        <v>3</v>
      </c>
      <c r="D35" s="94">
        <v>75</v>
      </c>
      <c r="E35" s="94">
        <v>15</v>
      </c>
      <c r="F35" s="94">
        <f t="shared" ref="F35:F39" si="4">D35-E35-G35</f>
        <v>54</v>
      </c>
      <c r="G35" s="94">
        <v>6</v>
      </c>
      <c r="H35" s="111"/>
      <c r="I35" s="111">
        <v>75</v>
      </c>
      <c r="J35" s="111"/>
      <c r="K35" s="111"/>
      <c r="L35" s="53" t="s">
        <v>147</v>
      </c>
    </row>
    <row r="36" spans="1:12" s="52" customFormat="1" ht="20.100000000000001" customHeight="1" x14ac:dyDescent="0.2">
      <c r="A36" s="94" t="s">
        <v>134</v>
      </c>
      <c r="B36" s="110" t="s">
        <v>63</v>
      </c>
      <c r="C36" s="94">
        <v>3</v>
      </c>
      <c r="D36" s="94">
        <v>90</v>
      </c>
      <c r="E36" s="94">
        <v>15</v>
      </c>
      <c r="F36" s="94">
        <f t="shared" si="4"/>
        <v>67</v>
      </c>
      <c r="G36" s="94">
        <v>8</v>
      </c>
      <c r="H36" s="111"/>
      <c r="I36" s="111"/>
      <c r="J36" s="111">
        <v>90</v>
      </c>
      <c r="K36" s="111"/>
      <c r="L36" s="53" t="s">
        <v>147</v>
      </c>
    </row>
    <row r="37" spans="1:12" s="52" customFormat="1" ht="20.100000000000001" customHeight="1" x14ac:dyDescent="0.2">
      <c r="A37" s="94" t="s">
        <v>54</v>
      </c>
      <c r="B37" s="110" t="s">
        <v>65</v>
      </c>
      <c r="C37" s="94">
        <v>3</v>
      </c>
      <c r="D37" s="94">
        <v>75</v>
      </c>
      <c r="E37" s="94">
        <v>15</v>
      </c>
      <c r="F37" s="94">
        <f t="shared" si="4"/>
        <v>54</v>
      </c>
      <c r="G37" s="94">
        <v>6</v>
      </c>
      <c r="H37" s="111"/>
      <c r="I37" s="111"/>
      <c r="J37" s="111">
        <v>75</v>
      </c>
      <c r="K37" s="111"/>
      <c r="L37" s="53" t="s">
        <v>147</v>
      </c>
    </row>
    <row r="38" spans="1:12" s="51" customFormat="1" ht="20.100000000000001" customHeight="1" x14ac:dyDescent="0.2">
      <c r="A38" s="94" t="s">
        <v>56</v>
      </c>
      <c r="B38" s="110" t="s">
        <v>67</v>
      </c>
      <c r="C38" s="94">
        <v>3</v>
      </c>
      <c r="D38" s="94">
        <v>75</v>
      </c>
      <c r="E38" s="94">
        <v>15</v>
      </c>
      <c r="F38" s="94">
        <f t="shared" si="4"/>
        <v>54</v>
      </c>
      <c r="G38" s="94">
        <v>6</v>
      </c>
      <c r="H38" s="111"/>
      <c r="I38" s="111"/>
      <c r="J38" s="111">
        <v>75</v>
      </c>
      <c r="K38" s="111"/>
      <c r="L38" s="53" t="s">
        <v>147</v>
      </c>
    </row>
    <row r="39" spans="1:12" s="52" customFormat="1" ht="20.100000000000001" customHeight="1" x14ac:dyDescent="0.2">
      <c r="A39" s="94" t="s">
        <v>58</v>
      </c>
      <c r="B39" s="110" t="s">
        <v>167</v>
      </c>
      <c r="C39" s="112">
        <v>6</v>
      </c>
      <c r="D39" s="112">
        <v>150</v>
      </c>
      <c r="E39" s="112">
        <v>30</v>
      </c>
      <c r="F39" s="112">
        <f t="shared" si="4"/>
        <v>112</v>
      </c>
      <c r="G39" s="112">
        <v>8</v>
      </c>
      <c r="H39" s="113"/>
      <c r="I39" s="111"/>
      <c r="J39" s="111"/>
      <c r="K39" s="111">
        <v>150</v>
      </c>
      <c r="L39" s="53" t="s">
        <v>147</v>
      </c>
    </row>
    <row r="40" spans="1:12" s="51" customFormat="1" ht="20.100000000000001" customHeight="1" x14ac:dyDescent="0.2">
      <c r="A40" s="94" t="s">
        <v>60</v>
      </c>
      <c r="B40" s="110" t="s">
        <v>93</v>
      </c>
      <c r="C40" s="94">
        <v>10</v>
      </c>
      <c r="D40" s="94">
        <v>450</v>
      </c>
      <c r="E40" s="94">
        <v>0</v>
      </c>
      <c r="F40" s="94">
        <v>450</v>
      </c>
      <c r="G40" s="94">
        <v>0</v>
      </c>
      <c r="H40" s="111"/>
      <c r="I40" s="111"/>
      <c r="J40" s="111"/>
      <c r="K40" s="111">
        <v>450</v>
      </c>
    </row>
    <row r="41" spans="1:12" s="50" customFormat="1" ht="20.100000000000001" customHeight="1" x14ac:dyDescent="0.25">
      <c r="A41" s="137" t="s">
        <v>133</v>
      </c>
      <c r="B41" s="137"/>
      <c r="C41" s="99">
        <f>C25+C18</f>
        <v>54</v>
      </c>
      <c r="D41" s="99">
        <f t="shared" ref="D41:K41" si="5">D25+D18+D17</f>
        <v>1510</v>
      </c>
      <c r="E41" s="99">
        <f t="shared" si="5"/>
        <v>335</v>
      </c>
      <c r="F41" s="99">
        <f t="shared" si="5"/>
        <v>1095</v>
      </c>
      <c r="G41" s="99">
        <f t="shared" si="5"/>
        <v>70</v>
      </c>
      <c r="H41" s="99">
        <f t="shared" si="5"/>
        <v>275</v>
      </c>
      <c r="I41" s="99">
        <f t="shared" si="5"/>
        <v>340</v>
      </c>
      <c r="J41" s="99">
        <f t="shared" si="5"/>
        <v>240</v>
      </c>
      <c r="K41" s="99">
        <f t="shared" si="5"/>
        <v>600</v>
      </c>
    </row>
    <row r="42" spans="1:12" x14ac:dyDescent="0.25">
      <c r="A42" s="58"/>
      <c r="B42" s="47"/>
      <c r="C42" s="58"/>
      <c r="D42" s="58"/>
      <c r="E42" s="58"/>
      <c r="F42" s="58"/>
      <c r="G42" s="58"/>
      <c r="H42" s="48"/>
      <c r="I42" s="48"/>
      <c r="J42" s="48"/>
      <c r="K42" s="48"/>
    </row>
    <row r="43" spans="1:12" ht="36.75" customHeight="1" x14ac:dyDescent="0.25">
      <c r="A43" s="58"/>
      <c r="B43" s="47"/>
      <c r="C43" s="58"/>
      <c r="D43" s="138" t="s">
        <v>173</v>
      </c>
      <c r="E43" s="138"/>
      <c r="F43" s="138"/>
      <c r="G43" s="138"/>
      <c r="H43" s="138"/>
      <c r="I43" s="138"/>
      <c r="J43" s="138"/>
      <c r="K43" s="48"/>
    </row>
    <row r="44" spans="1:12" s="43" customFormat="1" x14ac:dyDescent="0.25">
      <c r="A44" s="58"/>
      <c r="B44" s="45" t="s">
        <v>105</v>
      </c>
      <c r="C44" s="136" t="s">
        <v>106</v>
      </c>
      <c r="D44" s="136"/>
      <c r="E44" s="136"/>
      <c r="F44" s="136"/>
      <c r="G44" s="136" t="s">
        <v>107</v>
      </c>
      <c r="H44" s="136"/>
      <c r="I44" s="136"/>
      <c r="J44" s="136"/>
      <c r="K44" s="136"/>
    </row>
    <row r="45" spans="1:12" x14ac:dyDescent="0.25">
      <c r="A45" s="58"/>
      <c r="B45" s="47"/>
      <c r="C45" s="58"/>
      <c r="D45" s="58"/>
      <c r="E45" s="58"/>
      <c r="F45" s="58"/>
      <c r="G45" s="58"/>
      <c r="H45" s="48"/>
      <c r="I45" s="48"/>
      <c r="J45" s="48"/>
      <c r="K45" s="48"/>
    </row>
    <row r="46" spans="1:12" x14ac:dyDescent="0.25">
      <c r="A46" s="58"/>
      <c r="B46" s="47"/>
      <c r="C46" s="58"/>
      <c r="D46" s="58"/>
      <c r="E46" s="58"/>
      <c r="F46" s="58"/>
      <c r="G46" s="58"/>
      <c r="H46" s="48"/>
      <c r="I46" s="48"/>
      <c r="J46" s="48"/>
      <c r="K46" s="48"/>
    </row>
    <row r="47" spans="1:12" ht="53.25" customHeight="1" x14ac:dyDescent="0.25">
      <c r="A47" s="58"/>
      <c r="B47" s="47" t="s">
        <v>108</v>
      </c>
      <c r="C47" s="139" t="s">
        <v>131</v>
      </c>
      <c r="D47" s="139"/>
      <c r="E47" s="139"/>
      <c r="F47" s="139"/>
      <c r="G47" s="140" t="s">
        <v>110</v>
      </c>
      <c r="H47" s="140"/>
      <c r="I47" s="140"/>
      <c r="J47" s="140"/>
      <c r="K47" s="140"/>
    </row>
    <row r="48" spans="1:12" ht="48" customHeight="1" x14ac:dyDescent="0.25">
      <c r="E48" s="46"/>
      <c r="F48" s="46"/>
      <c r="G48" s="46"/>
    </row>
    <row r="50" spans="1:11" x14ac:dyDescent="0.25">
      <c r="A50" s="136"/>
      <c r="B50" s="136"/>
      <c r="C50" s="136"/>
      <c r="D50" s="136"/>
      <c r="E50" s="136"/>
      <c r="F50" s="136"/>
      <c r="G50" s="136"/>
      <c r="H50" s="136"/>
      <c r="I50" s="136"/>
      <c r="J50" s="136"/>
      <c r="K50" s="136"/>
    </row>
    <row r="51" spans="1:11" x14ac:dyDescent="0.25">
      <c r="A51" s="43"/>
      <c r="B51" s="49"/>
      <c r="C51" s="44"/>
      <c r="D51" s="43"/>
      <c r="E51" s="43"/>
      <c r="F51" s="43"/>
      <c r="G51" s="43"/>
      <c r="H51" s="43"/>
      <c r="I51" s="43"/>
      <c r="J51" s="43"/>
      <c r="K51" s="43"/>
    </row>
  </sheetData>
  <mergeCells count="24">
    <mergeCell ref="A50:K50"/>
    <mergeCell ref="E15:G15"/>
    <mergeCell ref="A41:B41"/>
    <mergeCell ref="D43:J43"/>
    <mergeCell ref="C44:F44"/>
    <mergeCell ref="G44:K44"/>
    <mergeCell ref="C47:F47"/>
    <mergeCell ref="G47:K47"/>
    <mergeCell ref="C9:K9"/>
    <mergeCell ref="C10:K10"/>
    <mergeCell ref="C11:K11"/>
    <mergeCell ref="C12:K12"/>
    <mergeCell ref="A14:A16"/>
    <mergeCell ref="B14:B16"/>
    <mergeCell ref="C14:C16"/>
    <mergeCell ref="D14:G14"/>
    <mergeCell ref="H14:K15"/>
    <mergeCell ref="D15:D16"/>
    <mergeCell ref="C8:K8"/>
    <mergeCell ref="A1:K1"/>
    <mergeCell ref="A2:K2"/>
    <mergeCell ref="A4:K4"/>
    <mergeCell ref="A5:K5"/>
    <mergeCell ref="A6:K6"/>
  </mergeCells>
  <pageMargins left="0.38" right="0.2" top="0.28000000000000003" bottom="0.35" header="0.3" footer="0.3"/>
  <pageSetup paperSize="9" scale="95" orientation="portrait" horizontalDpi="24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CĐ Cắt gọt KL  cũ</vt:lpstr>
      <vt:lpstr>CĐ Cắt gọt KL K19</vt:lpstr>
      <vt:lpstr>TC Cắt gọt K26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HongHa</dc:creator>
  <cp:lastModifiedBy>HH</cp:lastModifiedBy>
  <cp:lastPrinted>2025-10-20T09:12:35Z</cp:lastPrinted>
  <dcterms:created xsi:type="dcterms:W3CDTF">2021-07-16T07:55:32Z</dcterms:created>
  <dcterms:modified xsi:type="dcterms:W3CDTF">2026-06-09T07:01:42Z</dcterms:modified>
</cp:coreProperties>
</file>