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85" activeTab="1"/>
  </bookViews>
  <sheets>
    <sheet name="CĐ CNTT" sheetId="1" r:id="rId1"/>
    <sheet name="CĐ QTMMT" sheetId="2" r:id="rId2"/>
    <sheet name="TC QTMMT" sheetId="3" r:id="rId3"/>
    <sheet name="TC CNTT" sheetId="4" r:id="rId4"/>
  </sheets>
  <calcPr calcId="144525"/>
</workbook>
</file>

<file path=xl/calcChain.xml><?xml version="1.0" encoding="utf-8"?>
<calcChain xmlns="http://schemas.openxmlformats.org/spreadsheetml/2006/main">
  <c r="E25" i="3" l="1"/>
  <c r="D25" i="3"/>
  <c r="E27" i="3"/>
  <c r="I27" i="3" s="1"/>
  <c r="E25" i="4"/>
  <c r="I25" i="4" s="1"/>
  <c r="E27" i="4"/>
  <c r="D27" i="4"/>
  <c r="L38" i="4"/>
  <c r="L37" i="4"/>
  <c r="D37" i="4"/>
  <c r="L36" i="4"/>
  <c r="L29" i="4" s="1"/>
  <c r="E36" i="4"/>
  <c r="D36" i="4"/>
  <c r="K35" i="4"/>
  <c r="E34" i="4"/>
  <c r="J34" i="4" s="1"/>
  <c r="D34" i="4"/>
  <c r="E33" i="4"/>
  <c r="K33" i="4" s="1"/>
  <c r="D33" i="4"/>
  <c r="K32" i="4"/>
  <c r="E32" i="4"/>
  <c r="D32" i="4"/>
  <c r="E31" i="4"/>
  <c r="J31" i="4" s="1"/>
  <c r="D31" i="4"/>
  <c r="E30" i="4"/>
  <c r="K30" i="4" s="1"/>
  <c r="D30" i="4"/>
  <c r="I29" i="4"/>
  <c r="H29" i="4"/>
  <c r="G29" i="4"/>
  <c r="F29" i="4"/>
  <c r="E28" i="4"/>
  <c r="J28" i="4" s="1"/>
  <c r="D28" i="4"/>
  <c r="E26" i="4"/>
  <c r="J26" i="4" s="1"/>
  <c r="D26" i="4"/>
  <c r="L23" i="4"/>
  <c r="K23" i="4"/>
  <c r="H23" i="4"/>
  <c r="G23" i="4"/>
  <c r="G22" i="4" s="1"/>
  <c r="F23" i="4"/>
  <c r="L16" i="4"/>
  <c r="K16" i="4"/>
  <c r="J16" i="4"/>
  <c r="I16" i="4"/>
  <c r="H16" i="4"/>
  <c r="G16" i="4"/>
  <c r="F16" i="4"/>
  <c r="E16" i="4"/>
  <c r="D16" i="4"/>
  <c r="L38" i="3"/>
  <c r="L37" i="3"/>
  <c r="D37" i="3"/>
  <c r="E36" i="3"/>
  <c r="L36" i="3" s="1"/>
  <c r="D36" i="3"/>
  <c r="K35" i="3"/>
  <c r="E34" i="3"/>
  <c r="J34" i="3" s="1"/>
  <c r="D34" i="3"/>
  <c r="E33" i="3"/>
  <c r="K33" i="3" s="1"/>
  <c r="D33" i="3"/>
  <c r="K32" i="3"/>
  <c r="E32" i="3"/>
  <c r="D32" i="3"/>
  <c r="E31" i="3"/>
  <c r="D31" i="3"/>
  <c r="E30" i="3"/>
  <c r="K30" i="3" s="1"/>
  <c r="D30" i="3"/>
  <c r="I29" i="3"/>
  <c r="H29" i="3"/>
  <c r="G29" i="3"/>
  <c r="F29" i="3"/>
  <c r="E28" i="3"/>
  <c r="J28" i="3" s="1"/>
  <c r="D28" i="3"/>
  <c r="E26" i="3"/>
  <c r="J26" i="3" s="1"/>
  <c r="D26" i="3"/>
  <c r="L23" i="3"/>
  <c r="K23" i="3"/>
  <c r="H23" i="3"/>
  <c r="G23" i="3"/>
  <c r="G22" i="3" s="1"/>
  <c r="G39" i="3" s="1"/>
  <c r="F23" i="3"/>
  <c r="L16" i="3"/>
  <c r="K16" i="3"/>
  <c r="J16" i="3"/>
  <c r="I16" i="3"/>
  <c r="H16" i="3"/>
  <c r="G16" i="3"/>
  <c r="F16" i="3"/>
  <c r="E16" i="3"/>
  <c r="D16" i="3"/>
  <c r="N64" i="2"/>
  <c r="N63" i="2" s="1"/>
  <c r="N59" i="2" s="1"/>
  <c r="M63" i="2"/>
  <c r="L63" i="2"/>
  <c r="K63" i="2"/>
  <c r="J63" i="2"/>
  <c r="I63" i="2"/>
  <c r="H63" i="2"/>
  <c r="G63" i="2"/>
  <c r="F63" i="2"/>
  <c r="E63" i="2"/>
  <c r="D63" i="2"/>
  <c r="N60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K57" i="2"/>
  <c r="E56" i="2"/>
  <c r="N56" i="2" s="1"/>
  <c r="D56" i="2"/>
  <c r="I55" i="2"/>
  <c r="D55" i="2"/>
  <c r="L54" i="2"/>
  <c r="D54" i="2"/>
  <c r="E53" i="2"/>
  <c r="L53" i="2" s="1"/>
  <c r="D53" i="2"/>
  <c r="N52" i="2"/>
  <c r="E51" i="2"/>
  <c r="L51" i="2" s="1"/>
  <c r="D51" i="2"/>
  <c r="E50" i="2"/>
  <c r="L50" i="2" s="1"/>
  <c r="D50" i="2"/>
  <c r="M49" i="2"/>
  <c r="M48" i="2"/>
  <c r="E47" i="2"/>
  <c r="K47" i="2" s="1"/>
  <c r="D47" i="2"/>
  <c r="E46" i="2"/>
  <c r="M46" i="2" s="1"/>
  <c r="D46" i="2"/>
  <c r="E45" i="2"/>
  <c r="J45" i="2" s="1"/>
  <c r="D45" i="2"/>
  <c r="E44" i="2"/>
  <c r="K44" i="2" s="1"/>
  <c r="D44" i="2"/>
  <c r="M43" i="2"/>
  <c r="J42" i="2"/>
  <c r="D42" i="2"/>
  <c r="E41" i="2"/>
  <c r="J41" i="2" s="1"/>
  <c r="D41" i="2"/>
  <c r="E40" i="2"/>
  <c r="K40" i="2" s="1"/>
  <c r="D40" i="2"/>
  <c r="E39" i="2"/>
  <c r="J39" i="2" s="1"/>
  <c r="D39" i="2"/>
  <c r="E38" i="2"/>
  <c r="N38" i="2" s="1"/>
  <c r="D38" i="2"/>
  <c r="E37" i="2"/>
  <c r="J37" i="2" s="1"/>
  <c r="D37" i="2"/>
  <c r="E36" i="2"/>
  <c r="I36" i="2" s="1"/>
  <c r="D36" i="2"/>
  <c r="E35" i="2"/>
  <c r="D35" i="2"/>
  <c r="E34" i="2"/>
  <c r="D34" i="2"/>
  <c r="E33" i="2"/>
  <c r="I33" i="2" s="1"/>
  <c r="H31" i="2"/>
  <c r="G31" i="2"/>
  <c r="F31" i="2"/>
  <c r="E28" i="2"/>
  <c r="N28" i="2" s="1"/>
  <c r="N24" i="2" s="1"/>
  <c r="E27" i="2"/>
  <c r="L27" i="2" s="1"/>
  <c r="L24" i="2" s="1"/>
  <c r="M26" i="2"/>
  <c r="E25" i="2"/>
  <c r="J25" i="2" s="1"/>
  <c r="J24" i="2" s="1"/>
  <c r="M24" i="2"/>
  <c r="K24" i="2"/>
  <c r="I24" i="2"/>
  <c r="H24" i="2"/>
  <c r="H23" i="2" s="1"/>
  <c r="H66" i="2" s="1"/>
  <c r="G24" i="2"/>
  <c r="G23" i="2" s="1"/>
  <c r="G66" i="2" s="1"/>
  <c r="F24" i="2"/>
  <c r="F23" i="2" s="1"/>
  <c r="F66" i="2" s="1"/>
  <c r="D24" i="2"/>
  <c r="L22" i="2"/>
  <c r="K20" i="2"/>
  <c r="K17" i="2" s="1"/>
  <c r="L19" i="2"/>
  <c r="L17" i="2" s="1"/>
  <c r="N17" i="2"/>
  <c r="M17" i="2"/>
  <c r="J17" i="2"/>
  <c r="I17" i="2"/>
  <c r="H17" i="2"/>
  <c r="G17" i="2"/>
  <c r="F17" i="2"/>
  <c r="E17" i="2"/>
  <c r="D17" i="2"/>
  <c r="N64" i="1"/>
  <c r="N63" i="1" s="1"/>
  <c r="N59" i="1" s="1"/>
  <c r="M63" i="1"/>
  <c r="L63" i="1"/>
  <c r="K63" i="1"/>
  <c r="J63" i="1"/>
  <c r="I63" i="1"/>
  <c r="H63" i="1"/>
  <c r="G63" i="1"/>
  <c r="F63" i="1"/>
  <c r="E63" i="1"/>
  <c r="D63" i="1"/>
  <c r="N60" i="1"/>
  <c r="M60" i="1"/>
  <c r="L60" i="1"/>
  <c r="K60" i="1"/>
  <c r="J60" i="1"/>
  <c r="I60" i="1"/>
  <c r="H60" i="1"/>
  <c r="G60" i="1"/>
  <c r="F60" i="1"/>
  <c r="E60" i="1"/>
  <c r="D60" i="1"/>
  <c r="M59" i="1"/>
  <c r="L59" i="1"/>
  <c r="K59" i="1"/>
  <c r="J59" i="1"/>
  <c r="I59" i="1"/>
  <c r="H59" i="1"/>
  <c r="G59" i="1"/>
  <c r="F59" i="1"/>
  <c r="E59" i="1"/>
  <c r="D59" i="1"/>
  <c r="M58" i="1"/>
  <c r="K57" i="1"/>
  <c r="E56" i="1"/>
  <c r="N56" i="1" s="1"/>
  <c r="D56" i="1"/>
  <c r="I55" i="1"/>
  <c r="D55" i="1"/>
  <c r="L54" i="1"/>
  <c r="D54" i="1"/>
  <c r="E53" i="1"/>
  <c r="L53" i="1" s="1"/>
  <c r="D53" i="1"/>
  <c r="N52" i="1"/>
  <c r="E51" i="1"/>
  <c r="L51" i="1" s="1"/>
  <c r="D51" i="1"/>
  <c r="E50" i="1"/>
  <c r="L50" i="1" s="1"/>
  <c r="D50" i="1"/>
  <c r="M49" i="1"/>
  <c r="M48" i="1"/>
  <c r="E47" i="1"/>
  <c r="K47" i="1" s="1"/>
  <c r="D47" i="1"/>
  <c r="E46" i="1"/>
  <c r="M46" i="1" s="1"/>
  <c r="D46" i="1"/>
  <c r="E45" i="1"/>
  <c r="J45" i="1" s="1"/>
  <c r="D45" i="1"/>
  <c r="E44" i="1"/>
  <c r="K44" i="1" s="1"/>
  <c r="D44" i="1"/>
  <c r="M43" i="1"/>
  <c r="M31" i="1" s="1"/>
  <c r="J42" i="1"/>
  <c r="D42" i="1"/>
  <c r="E41" i="1"/>
  <c r="J41" i="1" s="1"/>
  <c r="D41" i="1"/>
  <c r="E40" i="1"/>
  <c r="K40" i="1" s="1"/>
  <c r="D40" i="1"/>
  <c r="E39" i="1"/>
  <c r="J39" i="1" s="1"/>
  <c r="D39" i="1"/>
  <c r="E38" i="1"/>
  <c r="N38" i="1" s="1"/>
  <c r="D38" i="1"/>
  <c r="E37" i="1"/>
  <c r="J37" i="1" s="1"/>
  <c r="D37" i="1"/>
  <c r="E36" i="1"/>
  <c r="I36" i="1" s="1"/>
  <c r="D36" i="1"/>
  <c r="E35" i="1"/>
  <c r="D35" i="1"/>
  <c r="E34" i="1"/>
  <c r="D34" i="1"/>
  <c r="E33" i="1"/>
  <c r="I33" i="1" s="1"/>
  <c r="H31" i="1"/>
  <c r="G31" i="1"/>
  <c r="F31" i="1"/>
  <c r="E28" i="1"/>
  <c r="N28" i="1" s="1"/>
  <c r="N24" i="1" s="1"/>
  <c r="E27" i="1"/>
  <c r="L27" i="1" s="1"/>
  <c r="L24" i="1" s="1"/>
  <c r="M26" i="1"/>
  <c r="E25" i="1"/>
  <c r="J25" i="1" s="1"/>
  <c r="J24" i="1" s="1"/>
  <c r="M24" i="1"/>
  <c r="K24" i="1"/>
  <c r="I24" i="1"/>
  <c r="H24" i="1"/>
  <c r="G24" i="1"/>
  <c r="G23" i="1" s="1"/>
  <c r="G66" i="1" s="1"/>
  <c r="F24" i="1"/>
  <c r="F23" i="1" s="1"/>
  <c r="F66" i="1" s="1"/>
  <c r="D24" i="1"/>
  <c r="H23" i="1"/>
  <c r="H66" i="1" s="1"/>
  <c r="L22" i="1"/>
  <c r="K20" i="1"/>
  <c r="K17" i="1" s="1"/>
  <c r="L19" i="1"/>
  <c r="N17" i="1"/>
  <c r="M17" i="1"/>
  <c r="L17" i="1"/>
  <c r="J17" i="1"/>
  <c r="I17" i="1"/>
  <c r="H17" i="1"/>
  <c r="G17" i="1"/>
  <c r="F17" i="1"/>
  <c r="E17" i="1"/>
  <c r="D17" i="1"/>
  <c r="D31" i="2" l="1"/>
  <c r="E31" i="2"/>
  <c r="K29" i="3"/>
  <c r="F22" i="4"/>
  <c r="F39" i="4" s="1"/>
  <c r="J29" i="4"/>
  <c r="H22" i="4"/>
  <c r="H39" i="4" s="1"/>
  <c r="E29" i="4"/>
  <c r="L23" i="1"/>
  <c r="L66" i="1" s="1"/>
  <c r="D31" i="1"/>
  <c r="E31" i="1"/>
  <c r="L31" i="1"/>
  <c r="K22" i="3"/>
  <c r="K39" i="3" s="1"/>
  <c r="L29" i="3"/>
  <c r="L22" i="3" s="1"/>
  <c r="L39" i="3" s="1"/>
  <c r="D29" i="3"/>
  <c r="F22" i="3"/>
  <c r="F39" i="3" s="1"/>
  <c r="E29" i="3"/>
  <c r="H22" i="3"/>
  <c r="H39" i="3" s="1"/>
  <c r="D23" i="3"/>
  <c r="D22" i="3" s="1"/>
  <c r="D39" i="3" s="1"/>
  <c r="I23" i="3"/>
  <c r="I22" i="3" s="1"/>
  <c r="I39" i="3" s="1"/>
  <c r="D29" i="4"/>
  <c r="K29" i="4"/>
  <c r="K22" i="4" s="1"/>
  <c r="K39" i="4" s="1"/>
  <c r="G39" i="4"/>
  <c r="I23" i="4"/>
  <c r="I22" i="4" s="1"/>
  <c r="I39" i="4" s="1"/>
  <c r="E23" i="4"/>
  <c r="E22" i="4" s="1"/>
  <c r="E39" i="4" s="1"/>
  <c r="D23" i="4"/>
  <c r="L22" i="4"/>
  <c r="L39" i="4" s="1"/>
  <c r="J23" i="4"/>
  <c r="N31" i="1"/>
  <c r="N23" i="1" s="1"/>
  <c r="N66" i="1" s="1"/>
  <c r="K31" i="2"/>
  <c r="K23" i="2" s="1"/>
  <c r="K66" i="2" s="1"/>
  <c r="L31" i="2"/>
  <c r="L23" i="2" s="1"/>
  <c r="L66" i="2" s="1"/>
  <c r="K31" i="1"/>
  <c r="K23" i="1" s="1"/>
  <c r="K66" i="1" s="1"/>
  <c r="M23" i="2"/>
  <c r="M66" i="2" s="1"/>
  <c r="J31" i="2"/>
  <c r="J23" i="2" s="1"/>
  <c r="J66" i="2" s="1"/>
  <c r="M23" i="1"/>
  <c r="M66" i="1" s="1"/>
  <c r="J23" i="3"/>
  <c r="D23" i="1"/>
  <c r="D66" i="1" s="1"/>
  <c r="J23" i="1"/>
  <c r="J66" i="1" s="1"/>
  <c r="I31" i="1"/>
  <c r="I23" i="1" s="1"/>
  <c r="I66" i="1" s="1"/>
  <c r="J31" i="1"/>
  <c r="D23" i="2"/>
  <c r="D66" i="2" s="1"/>
  <c r="N31" i="2"/>
  <c r="N23" i="2" s="1"/>
  <c r="N66" i="2" s="1"/>
  <c r="M31" i="2"/>
  <c r="E24" i="1"/>
  <c r="E23" i="1" s="1"/>
  <c r="E66" i="1" s="1"/>
  <c r="I34" i="1"/>
  <c r="E24" i="2"/>
  <c r="I34" i="2"/>
  <c r="I31" i="2" s="1"/>
  <c r="I23" i="2" s="1"/>
  <c r="I66" i="2" s="1"/>
  <c r="E23" i="3"/>
  <c r="E22" i="3" s="1"/>
  <c r="E39" i="3" s="1"/>
  <c r="J31" i="3"/>
  <c r="J29" i="3" s="1"/>
  <c r="E23" i="2" l="1"/>
  <c r="E66" i="2" s="1"/>
  <c r="J22" i="4"/>
  <c r="J39" i="4" s="1"/>
  <c r="D22" i="4"/>
  <c r="D39" i="4" s="1"/>
  <c r="J22" i="3"/>
  <c r="J39" i="3" s="1"/>
</calcChain>
</file>

<file path=xl/sharedStrings.xml><?xml version="1.0" encoding="utf-8"?>
<sst xmlns="http://schemas.openxmlformats.org/spreadsheetml/2006/main" count="394" uniqueCount="145">
  <si>
    <t>ỦY BAN NHÂN DÂN TỈNH NGHỆ AN</t>
  </si>
  <si>
    <t>TRƯỜNG CAO ĐẲNG KTCN VIỆT NAM - HÀN QUỐC</t>
  </si>
  <si>
    <t>KẾ HOẠCH ĐÀO TẠO HỆ CAO ĐẲNG</t>
  </si>
  <si>
    <t>NGHỀ: CÔNG NGHỆ THÔNG TIN</t>
  </si>
  <si>
    <t>CĐT19 - KHÓA HỌC: 2025 - 2028</t>
  </si>
  <si>
    <t>Tên nghề: Công nghệ thông tin (ỨDPM)</t>
  </si>
  <si>
    <t>Đối tượng tuyển sinh: Tốt nghiệp trung học phổ thông hoặc tương đương</t>
  </si>
  <si>
    <t>Số lượng môn học, mô đun: 40</t>
  </si>
  <si>
    <t>Mã MH, MĐ</t>
  </si>
  <si>
    <t xml:space="preserve">Tên môn học, mô đun </t>
  </si>
  <si>
    <t>Số tín chỉ</t>
  </si>
  <si>
    <t>Thời gian học tập (Giờ)</t>
  </si>
  <si>
    <t>Bố trí trong học kỳ</t>
  </si>
  <si>
    <t xml:space="preserve">Tổng số </t>
  </si>
  <si>
    <t>Trong đó</t>
  </si>
  <si>
    <t>LT</t>
  </si>
  <si>
    <t>TH</t>
  </si>
  <si>
    <t>Thi KT</t>
  </si>
  <si>
    <t>I</t>
  </si>
  <si>
    <t>Môn học chung</t>
  </si>
  <si>
    <t>MH01</t>
  </si>
  <si>
    <t>Tiếng Anh</t>
  </si>
  <si>
    <t>MH02</t>
  </si>
  <si>
    <t>Giáo dục Chính trị</t>
  </si>
  <si>
    <t>MH03</t>
  </si>
  <si>
    <t>Pháp luật</t>
  </si>
  <si>
    <t>MH04</t>
  </si>
  <si>
    <t>Giáo dục Quốc phòng và An ninh</t>
  </si>
  <si>
    <t>MH05</t>
  </si>
  <si>
    <t>Giáo dục thể chất</t>
  </si>
  <si>
    <t>II</t>
  </si>
  <si>
    <t>Các mô đun, môn học chuyên môn</t>
  </si>
  <si>
    <t>II.1</t>
  </si>
  <si>
    <t>Các mô đun, môn học cơ sở</t>
  </si>
  <si>
    <t>MH06</t>
  </si>
  <si>
    <t>Tiếng Anh chuyên ngành</t>
  </si>
  <si>
    <t>MH07</t>
  </si>
  <si>
    <t>Tiếng Hàn</t>
  </si>
  <si>
    <t>MH08</t>
  </si>
  <si>
    <t>Kỹ năng mềm</t>
  </si>
  <si>
    <t>MH09</t>
  </si>
  <si>
    <t xml:space="preserve">Tổ chức, quản lý sản xuất </t>
  </si>
  <si>
    <t>MH10</t>
  </si>
  <si>
    <t>An toàn lao động</t>
  </si>
  <si>
    <t>MH11</t>
  </si>
  <si>
    <t>Toán ứng dụng</t>
  </si>
  <si>
    <t>II.2</t>
  </si>
  <si>
    <t>Các mô đun, môn học chuyên môn nghề</t>
  </si>
  <si>
    <t>MĐ12</t>
  </si>
  <si>
    <t>Tin học đại cương</t>
  </si>
  <si>
    <t>MĐ13</t>
  </si>
  <si>
    <t xml:space="preserve">Mạng máy tính </t>
  </si>
  <si>
    <t>MĐ14</t>
  </si>
  <si>
    <t xml:space="preserve">Lập trình cơ bản </t>
  </si>
  <si>
    <t>MĐ15</t>
  </si>
  <si>
    <t xml:space="preserve">Tin học văn phòng </t>
  </si>
  <si>
    <t>MĐ16</t>
  </si>
  <si>
    <t>Cơ sở dữ liệu</t>
  </si>
  <si>
    <t>MĐ17</t>
  </si>
  <si>
    <t>Quản trị cơ sở dữ liệu SQL Server</t>
  </si>
  <si>
    <t>MĐ18</t>
  </si>
  <si>
    <t>Vẽ kỹ thuật trên AutoCAD</t>
  </si>
  <si>
    <t>MĐ19</t>
  </si>
  <si>
    <t xml:space="preserve">Thiết kế đồ họa Corel Draw </t>
  </si>
  <si>
    <t>MĐ20</t>
  </si>
  <si>
    <t>Xây dựng mạng doanh nghiệp</t>
  </si>
  <si>
    <t>MĐ21</t>
  </si>
  <si>
    <t>Lập trình Windows 1 (C#)</t>
  </si>
  <si>
    <t>MĐ22</t>
  </si>
  <si>
    <t>Lập trình Windows 2 (Dot.net)</t>
  </si>
  <si>
    <t>MĐ23</t>
  </si>
  <si>
    <t xml:space="preserve">Phân tích và thiết kế hệ thống </t>
  </si>
  <si>
    <t>MĐ24</t>
  </si>
  <si>
    <t>Đồ họa Adobe Photoshop</t>
  </si>
  <si>
    <t>MĐ25</t>
  </si>
  <si>
    <t>Lắp ráp sửa chữa máy tính</t>
  </si>
  <si>
    <t>MĐ26</t>
  </si>
  <si>
    <t xml:space="preserve">Lập trình ứng dụng mobile </t>
  </si>
  <si>
    <t>MĐ27</t>
  </si>
  <si>
    <t>Quản trị mạng windows server</t>
  </si>
  <si>
    <t>MĐ28</t>
  </si>
  <si>
    <t xml:space="preserve">Thi công hệ thống Camera </t>
  </si>
  <si>
    <t>MĐ29</t>
  </si>
  <si>
    <t>Truyền thông đa phương tiện</t>
  </si>
  <si>
    <t>MĐ30</t>
  </si>
  <si>
    <t>Thiết kế giao diện web (Frontend)</t>
  </si>
  <si>
    <t>MĐ31</t>
  </si>
  <si>
    <t>Lập trình ứng dụng web (Backend)</t>
  </si>
  <si>
    <t>MĐ32</t>
  </si>
  <si>
    <t>Hệ điều hành Linux</t>
  </si>
  <si>
    <t>MĐ33</t>
  </si>
  <si>
    <t>Triển khai dịch vụ mạng</t>
  </si>
  <si>
    <t>MĐ34</t>
  </si>
  <si>
    <t>An toàn mạng</t>
  </si>
  <si>
    <t>MĐ35</t>
  </si>
  <si>
    <t>Ứng dụng trí tuệ nhân tạo (AI)</t>
  </si>
  <si>
    <t>MĐ36</t>
  </si>
  <si>
    <t>Kỹ năng thiết kế đồ họa 3D.</t>
  </si>
  <si>
    <t>MĐ37</t>
  </si>
  <si>
    <t>Thực tập sản xuất</t>
  </si>
  <si>
    <t>MĐ38</t>
  </si>
  <si>
    <t>Thực tập tốt nghiệp</t>
  </si>
  <si>
    <t>II.3</t>
  </si>
  <si>
    <t>Các mô đun, môn học tự chọn</t>
  </si>
  <si>
    <t>II.3.1</t>
  </si>
  <si>
    <t xml:space="preserve">Nhóm tự chọn 1: </t>
  </si>
  <si>
    <t>MĐ39</t>
  </si>
  <si>
    <t>Đồ họa ứng dụng nâng cao</t>
  </si>
  <si>
    <t>Tin học văn phòng nâng cao</t>
  </si>
  <si>
    <t>II.3.2</t>
  </si>
  <si>
    <t xml:space="preserve">Nhóm tự chọn 2: </t>
  </si>
  <si>
    <t>MĐ40</t>
  </si>
  <si>
    <t>Phát triển ứng dụng web.</t>
  </si>
  <si>
    <t>Phát triển ứng dụng mobile.</t>
  </si>
  <si>
    <t>Tổng cộng (I+II)</t>
  </si>
  <si>
    <t>Nghệ An, ngày …. tháng ….năm 2025</t>
  </si>
  <si>
    <t>HIỆU TRƯỞNG</t>
  </si>
  <si>
    <t>TP ĐÀO TẠO</t>
  </si>
  <si>
    <t>TRƯỞNG KHOA</t>
  </si>
  <si>
    <t>Hồ Văn Đàm</t>
  </si>
  <si>
    <t>Đậu Chí Dũng</t>
  </si>
  <si>
    <t>Đậu Công Hùng</t>
  </si>
  <si>
    <t>NGHỀ: QUẢN TRỊ MẠNG MÁY TÍNH</t>
  </si>
  <si>
    <t>CĐ QT19 - KHÓA HỌC: 2025 - 2028</t>
  </si>
  <si>
    <t>Tên nghề: Quản trị mạng máy tính</t>
  </si>
  <si>
    <t>MĐ 15</t>
  </si>
  <si>
    <t>Thiết kế xây dựng mạng LAN</t>
  </si>
  <si>
    <t>Lập trình quản trị web (Backend)</t>
  </si>
  <si>
    <t>Bảo mật mạng</t>
  </si>
  <si>
    <t>Trí tuệ nhân tạo (AI)</t>
  </si>
  <si>
    <t>KẾ HOẠCH ĐÀO TẠO HỆ TRUNG CẤP</t>
  </si>
  <si>
    <t>TC T19 - KHÓA HỌC: 2025 - 2027</t>
  </si>
  <si>
    <t>Số lượng môn học, mô đun: 19</t>
  </si>
  <si>
    <t>MĐ06</t>
  </si>
  <si>
    <t>MĐ07</t>
  </si>
  <si>
    <t>MĐ08</t>
  </si>
  <si>
    <t>MĐ09</t>
  </si>
  <si>
    <t>MĐ10</t>
  </si>
  <si>
    <t>MĐ11</t>
  </si>
  <si>
    <r>
      <t xml:space="preserve">Trình độ đào tạo: </t>
    </r>
    <r>
      <rPr>
        <sz val="14"/>
        <color theme="1"/>
        <rFont val="Times New Roman"/>
        <family val="1"/>
        <charset val="163"/>
      </rPr>
      <t xml:space="preserve"> </t>
    </r>
    <r>
      <rPr>
        <b/>
        <sz val="14"/>
        <color theme="1"/>
        <rFont val="Times New Roman"/>
        <family val="1"/>
        <charset val="163"/>
      </rPr>
      <t>Trung cấp</t>
    </r>
  </si>
  <si>
    <r>
      <t xml:space="preserve">Trình độ đào tạo: </t>
    </r>
    <r>
      <rPr>
        <sz val="14"/>
        <color theme="1"/>
        <rFont val="Times New Roman"/>
        <family val="1"/>
        <charset val="163"/>
      </rPr>
      <t xml:space="preserve"> </t>
    </r>
    <r>
      <rPr>
        <b/>
        <sz val="14"/>
        <color theme="1"/>
        <rFont val="Times New Roman"/>
        <family val="1"/>
        <charset val="163"/>
      </rPr>
      <t>Cao đẳng</t>
    </r>
  </si>
  <si>
    <t>Mã nghề: 6480202</t>
  </si>
  <si>
    <t>Mã nghề:  5480209</t>
  </si>
  <si>
    <t>Mã nghề:  5480202</t>
  </si>
  <si>
    <t>Mã nghề: 6480209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</si>
</sst>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5" fillId="0" borderId="0"/>
    <xf numFmtId="0" fontId="1" fillId="0" borderId="0"/>
  </cellStyleXfs>
  <cellXfs count="207">
    <xf numFmtId="0" fontId="0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2" borderId="36" xfId="0" applyFont="1" applyFill="1" applyBorder="1" applyAlignment="1">
      <alignment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39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9" xfId="0" applyFont="1" applyBorder="1" applyAlignment="1">
      <alignment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wrapText="1"/>
    </xf>
    <xf numFmtId="0" fontId="10" fillId="0" borderId="18" xfId="0" applyFont="1" applyBorder="1" applyAlignment="1">
      <alignment horizontal="left" vertical="center" wrapText="1"/>
    </xf>
    <xf numFmtId="0" fontId="10" fillId="0" borderId="34" xfId="0" applyFont="1" applyBorder="1" applyAlignment="1">
      <alignment wrapText="1"/>
    </xf>
    <xf numFmtId="0" fontId="10" fillId="0" borderId="36" xfId="0" applyFont="1" applyBorder="1" applyAlignment="1">
      <alignment horizontal="left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39" xfId="0" applyFont="1" applyBorder="1" applyAlignment="1">
      <alignment horizont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9" fontId="3" fillId="0" borderId="0" xfId="0" applyNumberFormat="1" applyFont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8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20" xfId="0" applyFont="1" applyBorder="1"/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2" xfId="0" applyFont="1" applyBorder="1"/>
    <xf numFmtId="0" fontId="9" fillId="0" borderId="16" xfId="0" applyFont="1" applyBorder="1"/>
    <xf numFmtId="0" fontId="9" fillId="0" borderId="17" xfId="0" applyFont="1" applyBorder="1"/>
    <xf numFmtId="0" fontId="8" fillId="0" borderId="12" xfId="0" applyFont="1" applyBorder="1" applyAlignment="1">
      <alignment horizontal="center" vertical="center" wrapText="1"/>
    </xf>
    <xf numFmtId="0" fontId="9" fillId="0" borderId="21" xfId="0" applyFont="1" applyBorder="1"/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/>
    <xf numFmtId="0" fontId="9" fillId="0" borderId="15" xfId="0" applyFont="1" applyBorder="1"/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19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34" xfId="0" applyFont="1" applyBorder="1"/>
    <xf numFmtId="0" fontId="8" fillId="0" borderId="53" xfId="0" applyFont="1" applyBorder="1" applyAlignment="1">
      <alignment horizontal="center" vertical="center" wrapText="1"/>
    </xf>
    <xf numFmtId="0" fontId="9" fillId="0" borderId="26" xfId="0" applyFont="1" applyBorder="1"/>
    <xf numFmtId="0" fontId="2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43" xfId="0" applyFont="1" applyBorder="1"/>
    <xf numFmtId="0" fontId="12" fillId="0" borderId="0" xfId="0" applyFont="1" applyAlignment="1">
      <alignment horizontal="center" wrapText="1"/>
    </xf>
  </cellXfs>
  <cellStyles count="3">
    <cellStyle name="Normal" xfId="0" builtinId="0"/>
    <cellStyle name="Normal 2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2</xdr:row>
      <xdr:rowOff>28575</xdr:rowOff>
    </xdr:from>
    <xdr:ext cx="2695575" cy="38100"/>
    <xdr:grpSp>
      <xdr:nvGrpSpPr>
        <xdr:cNvPr id="2" name="Shape 2"/>
        <xdr:cNvGrpSpPr/>
      </xdr:nvGrpSpPr>
      <xdr:grpSpPr>
        <a:xfrm>
          <a:off x="2286000" y="561975"/>
          <a:ext cx="2695575" cy="38100"/>
          <a:chOff x="3998213" y="3780000"/>
          <a:chExt cx="2695575" cy="0"/>
        </a:xfrm>
      </xdr:grpSpPr>
      <xdr:cxnSp macro="">
        <xdr:nvCxnSpPr>
          <xdr:cNvPr id="3" name="Shape 3"/>
          <xdr:cNvCxnSpPr/>
        </xdr:nvCxnSpPr>
        <xdr:spPr>
          <a:xfrm>
            <a:off x="3998213" y="3780000"/>
            <a:ext cx="2695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2</xdr:row>
      <xdr:rowOff>28575</xdr:rowOff>
    </xdr:from>
    <xdr:ext cx="2695575" cy="38100"/>
    <xdr:grpSp>
      <xdr:nvGrpSpPr>
        <xdr:cNvPr id="2" name="Shape 2"/>
        <xdr:cNvGrpSpPr/>
      </xdr:nvGrpSpPr>
      <xdr:grpSpPr>
        <a:xfrm>
          <a:off x="2286000" y="447675"/>
          <a:ext cx="2695575" cy="38100"/>
          <a:chOff x="3998213" y="3780000"/>
          <a:chExt cx="2695575" cy="0"/>
        </a:xfrm>
      </xdr:grpSpPr>
      <xdr:cxnSp macro="">
        <xdr:nvCxnSpPr>
          <xdr:cNvPr id="3" name="Shape 3"/>
          <xdr:cNvCxnSpPr/>
        </xdr:nvCxnSpPr>
        <xdr:spPr>
          <a:xfrm>
            <a:off x="3998213" y="3780000"/>
            <a:ext cx="2695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2</xdr:row>
      <xdr:rowOff>28575</xdr:rowOff>
    </xdr:from>
    <xdr:ext cx="2695575" cy="38100"/>
    <xdr:grpSp>
      <xdr:nvGrpSpPr>
        <xdr:cNvPr id="2" name="Shape 2"/>
        <xdr:cNvGrpSpPr/>
      </xdr:nvGrpSpPr>
      <xdr:grpSpPr>
        <a:xfrm>
          <a:off x="2286000" y="447675"/>
          <a:ext cx="2695575" cy="38100"/>
          <a:chOff x="3998213" y="3780000"/>
          <a:chExt cx="2695575" cy="0"/>
        </a:xfrm>
      </xdr:grpSpPr>
      <xdr:cxnSp macro="">
        <xdr:nvCxnSpPr>
          <xdr:cNvPr id="3" name="Shape 3"/>
          <xdr:cNvCxnSpPr/>
        </xdr:nvCxnSpPr>
        <xdr:spPr>
          <a:xfrm>
            <a:off x="3998213" y="3780000"/>
            <a:ext cx="2695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2</xdr:row>
      <xdr:rowOff>28575</xdr:rowOff>
    </xdr:from>
    <xdr:ext cx="2695575" cy="38100"/>
    <xdr:grpSp>
      <xdr:nvGrpSpPr>
        <xdr:cNvPr id="2" name="Shape 2"/>
        <xdr:cNvGrpSpPr/>
      </xdr:nvGrpSpPr>
      <xdr:grpSpPr>
        <a:xfrm>
          <a:off x="2286000" y="447675"/>
          <a:ext cx="2695575" cy="38100"/>
          <a:chOff x="3998213" y="3780000"/>
          <a:chExt cx="2695575" cy="0"/>
        </a:xfrm>
      </xdr:grpSpPr>
      <xdr:cxnSp macro="">
        <xdr:nvCxnSpPr>
          <xdr:cNvPr id="3" name="Shape 3"/>
          <xdr:cNvCxnSpPr/>
        </xdr:nvCxnSpPr>
        <xdr:spPr>
          <a:xfrm>
            <a:off x="3998213" y="3780000"/>
            <a:ext cx="2695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workbookViewId="0">
      <selection activeCell="B9" sqref="B9"/>
    </sheetView>
  </sheetViews>
  <sheetFormatPr defaultColWidth="11.25" defaultRowHeight="34.15" customHeight="1" x14ac:dyDescent="0.25"/>
  <cols>
    <col min="1" max="1" width="1.125" style="3" customWidth="1"/>
    <col min="2" max="2" width="7" style="3" customWidth="1"/>
    <col min="3" max="3" width="29.625" style="3" customWidth="1"/>
    <col min="4" max="8" width="6.125" style="3" customWidth="1"/>
    <col min="9" max="14" width="5.25" style="3" customWidth="1"/>
    <col min="15" max="15" width="10.75" style="3" customWidth="1"/>
    <col min="16" max="16" width="13" style="3" customWidth="1"/>
    <col min="17" max="25" width="9" style="3" customWidth="1"/>
    <col min="26" max="16384" width="11.25" style="3"/>
  </cols>
  <sheetData>
    <row r="1" spans="1:25" ht="21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customHeight="1" x14ac:dyDescent="0.25">
      <c r="A3" s="170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3">
      <c r="A4" s="171" t="s">
        <v>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customHeight="1" x14ac:dyDescent="0.3">
      <c r="A5" s="172" t="s">
        <v>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" customHeight="1" x14ac:dyDescent="0.25">
      <c r="A6" s="168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" customHeight="1" x14ac:dyDescent="0.3">
      <c r="A8" s="7"/>
      <c r="B8" s="173" t="s">
        <v>5</v>
      </c>
      <c r="C8" s="169"/>
      <c r="D8" s="169"/>
      <c r="E8" s="169"/>
      <c r="F8" s="169"/>
      <c r="G8" s="169"/>
      <c r="H8" s="169"/>
      <c r="I8" s="7"/>
      <c r="J8" s="7"/>
      <c r="K8" s="7"/>
      <c r="L8" s="7"/>
      <c r="M8" s="7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1" customHeight="1" x14ac:dyDescent="0.3">
      <c r="A9" s="8"/>
      <c r="B9" s="6" t="s">
        <v>141</v>
      </c>
      <c r="C9" s="10"/>
      <c r="D9" s="10"/>
      <c r="E9" s="10"/>
      <c r="F9" s="10"/>
      <c r="G9" s="10"/>
      <c r="H9" s="10"/>
      <c r="I9" s="8"/>
      <c r="J9" s="8"/>
      <c r="K9" s="8"/>
      <c r="L9" s="8"/>
      <c r="M9" s="8"/>
      <c r="N9" s="8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1" customHeight="1" x14ac:dyDescent="0.3">
      <c r="A10" s="8"/>
      <c r="B10" s="6" t="s">
        <v>140</v>
      </c>
      <c r="C10" s="10"/>
      <c r="D10" s="10"/>
      <c r="E10" s="10"/>
      <c r="F10" s="10"/>
      <c r="G10" s="10"/>
      <c r="H10" s="10"/>
      <c r="I10" s="8"/>
      <c r="J10" s="8"/>
      <c r="K10" s="8"/>
      <c r="L10" s="8"/>
      <c r="M10" s="8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1" customHeight="1" x14ac:dyDescent="0.3">
      <c r="A11" s="8"/>
      <c r="B11" s="6" t="s">
        <v>6</v>
      </c>
      <c r="C11" s="10"/>
      <c r="D11" s="10"/>
      <c r="E11" s="10"/>
      <c r="F11" s="10"/>
      <c r="G11" s="10"/>
      <c r="H11" s="10"/>
      <c r="I11" s="8"/>
      <c r="J11" s="8"/>
      <c r="K11" s="8"/>
      <c r="L11" s="8"/>
      <c r="M11" s="8"/>
      <c r="N11" s="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3">
      <c r="A12" s="8"/>
      <c r="B12" s="9" t="s">
        <v>7</v>
      </c>
      <c r="C12" s="11"/>
      <c r="D12" s="10"/>
      <c r="E12" s="10"/>
      <c r="F12" s="10"/>
      <c r="G12" s="10"/>
      <c r="H12" s="10"/>
      <c r="I12" s="8"/>
      <c r="J12" s="8"/>
      <c r="K12" s="8"/>
      <c r="L12" s="8"/>
      <c r="M12" s="8"/>
      <c r="N12" s="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.149999999999999" customHeight="1" x14ac:dyDescent="0.25">
      <c r="A13" s="8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4.15" customHeight="1" x14ac:dyDescent="0.25">
      <c r="A14" s="174"/>
      <c r="B14" s="195" t="s">
        <v>8</v>
      </c>
      <c r="C14" s="175" t="s">
        <v>9</v>
      </c>
      <c r="D14" s="178" t="s">
        <v>10</v>
      </c>
      <c r="E14" s="181" t="s">
        <v>11</v>
      </c>
      <c r="F14" s="182"/>
      <c r="G14" s="182"/>
      <c r="H14" s="183"/>
      <c r="I14" s="184" t="s">
        <v>12</v>
      </c>
      <c r="J14" s="185"/>
      <c r="K14" s="185"/>
      <c r="L14" s="185"/>
      <c r="M14" s="185"/>
      <c r="N14" s="18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4.15" customHeight="1" x14ac:dyDescent="0.25">
      <c r="A15" s="169"/>
      <c r="B15" s="196"/>
      <c r="C15" s="176"/>
      <c r="D15" s="179"/>
      <c r="E15" s="189" t="s">
        <v>13</v>
      </c>
      <c r="F15" s="191" t="s">
        <v>14</v>
      </c>
      <c r="G15" s="192"/>
      <c r="H15" s="193"/>
      <c r="I15" s="187"/>
      <c r="J15" s="188"/>
      <c r="K15" s="188"/>
      <c r="L15" s="188"/>
      <c r="M15" s="188"/>
      <c r="N15" s="17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4.15" customHeight="1" x14ac:dyDescent="0.25">
      <c r="A16" s="169"/>
      <c r="B16" s="197"/>
      <c r="C16" s="177"/>
      <c r="D16" s="180"/>
      <c r="E16" s="190"/>
      <c r="F16" s="12" t="s">
        <v>15</v>
      </c>
      <c r="G16" s="12" t="s">
        <v>16</v>
      </c>
      <c r="H16" s="13" t="s">
        <v>17</v>
      </c>
      <c r="I16" s="14">
        <v>1</v>
      </c>
      <c r="J16" s="12">
        <v>2</v>
      </c>
      <c r="K16" s="12">
        <v>3</v>
      </c>
      <c r="L16" s="12">
        <v>4</v>
      </c>
      <c r="M16" s="12">
        <v>5</v>
      </c>
      <c r="N16" s="15">
        <v>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4.15" customHeight="1" x14ac:dyDescent="0.25">
      <c r="A17" s="16"/>
      <c r="B17" s="17" t="s">
        <v>18</v>
      </c>
      <c r="C17" s="18" t="s">
        <v>19</v>
      </c>
      <c r="D17" s="19">
        <f t="shared" ref="D17:N17" si="0">SUM(D18:D22)</f>
        <v>16</v>
      </c>
      <c r="E17" s="20">
        <f t="shared" si="0"/>
        <v>360</v>
      </c>
      <c r="F17" s="20">
        <f t="shared" si="0"/>
        <v>142</v>
      </c>
      <c r="G17" s="20">
        <f t="shared" si="0"/>
        <v>197</v>
      </c>
      <c r="H17" s="21">
        <f t="shared" si="0"/>
        <v>21</v>
      </c>
      <c r="I17" s="22">
        <f t="shared" si="0"/>
        <v>60</v>
      </c>
      <c r="J17" s="20">
        <f t="shared" si="0"/>
        <v>60</v>
      </c>
      <c r="K17" s="20">
        <f t="shared" si="0"/>
        <v>30</v>
      </c>
      <c r="L17" s="20">
        <f t="shared" si="0"/>
        <v>135</v>
      </c>
      <c r="M17" s="20">
        <f t="shared" si="0"/>
        <v>0</v>
      </c>
      <c r="N17" s="23">
        <f t="shared" si="0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4.15" customHeight="1" x14ac:dyDescent="0.25">
      <c r="A18" s="16"/>
      <c r="B18" s="109" t="s">
        <v>20</v>
      </c>
      <c r="C18" s="110" t="s">
        <v>21</v>
      </c>
      <c r="D18" s="111">
        <v>4</v>
      </c>
      <c r="E18" s="66">
        <v>120</v>
      </c>
      <c r="F18" s="66">
        <v>42</v>
      </c>
      <c r="G18" s="66">
        <v>72</v>
      </c>
      <c r="H18" s="112">
        <v>6</v>
      </c>
      <c r="I18" s="113">
        <v>60</v>
      </c>
      <c r="J18" s="66">
        <v>60</v>
      </c>
      <c r="K18" s="66"/>
      <c r="L18" s="66"/>
      <c r="M18" s="66"/>
      <c r="N18" s="1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4.15" customHeight="1" x14ac:dyDescent="0.25">
      <c r="A19" s="16"/>
      <c r="B19" s="115" t="s">
        <v>22</v>
      </c>
      <c r="C19" s="88" t="s">
        <v>23</v>
      </c>
      <c r="D19" s="74">
        <v>5</v>
      </c>
      <c r="E19" s="75">
        <v>75</v>
      </c>
      <c r="F19" s="75">
        <v>41</v>
      </c>
      <c r="G19" s="75">
        <v>29</v>
      </c>
      <c r="H19" s="76">
        <v>5</v>
      </c>
      <c r="I19" s="77"/>
      <c r="J19" s="75"/>
      <c r="K19" s="75"/>
      <c r="L19" s="75">
        <f>E19</f>
        <v>75</v>
      </c>
      <c r="M19" s="75"/>
      <c r="N19" s="11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4.15" customHeight="1" x14ac:dyDescent="0.25">
      <c r="A20" s="16"/>
      <c r="B20" s="115" t="s">
        <v>24</v>
      </c>
      <c r="C20" s="88" t="s">
        <v>25</v>
      </c>
      <c r="D20" s="74">
        <v>2</v>
      </c>
      <c r="E20" s="75">
        <v>30</v>
      </c>
      <c r="F20" s="75">
        <v>18</v>
      </c>
      <c r="G20" s="75">
        <v>10</v>
      </c>
      <c r="H20" s="76">
        <v>2</v>
      </c>
      <c r="I20" s="77"/>
      <c r="J20" s="75"/>
      <c r="K20" s="75">
        <f>E20</f>
        <v>30</v>
      </c>
      <c r="L20" s="75"/>
      <c r="M20" s="75"/>
      <c r="N20" s="1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4.15" customHeight="1" x14ac:dyDescent="0.25">
      <c r="A21" s="16"/>
      <c r="B21" s="115" t="s">
        <v>26</v>
      </c>
      <c r="C21" s="88" t="s">
        <v>27</v>
      </c>
      <c r="D21" s="74">
        <v>3</v>
      </c>
      <c r="E21" s="75">
        <v>75</v>
      </c>
      <c r="F21" s="75">
        <v>36</v>
      </c>
      <c r="G21" s="75">
        <v>35</v>
      </c>
      <c r="H21" s="76">
        <v>4</v>
      </c>
      <c r="I21" s="77"/>
      <c r="J21" s="75"/>
      <c r="K21" s="75"/>
      <c r="L21" s="75"/>
      <c r="M21" s="75"/>
      <c r="N21" s="11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4.15" customHeight="1" x14ac:dyDescent="0.25">
      <c r="A22" s="16"/>
      <c r="B22" s="117" t="s">
        <v>28</v>
      </c>
      <c r="C22" s="118" t="s">
        <v>29</v>
      </c>
      <c r="D22" s="119">
        <v>2</v>
      </c>
      <c r="E22" s="120">
        <v>60</v>
      </c>
      <c r="F22" s="120">
        <v>5</v>
      </c>
      <c r="G22" s="120">
        <v>51</v>
      </c>
      <c r="H22" s="121">
        <v>4</v>
      </c>
      <c r="I22" s="122"/>
      <c r="J22" s="120"/>
      <c r="K22" s="120"/>
      <c r="L22" s="120">
        <f>E22</f>
        <v>60</v>
      </c>
      <c r="M22" s="120"/>
      <c r="N22" s="12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4.15" customHeight="1" x14ac:dyDescent="0.25">
      <c r="A23" s="16"/>
      <c r="B23" s="17" t="s">
        <v>30</v>
      </c>
      <c r="C23" s="52" t="s">
        <v>31</v>
      </c>
      <c r="D23" s="19">
        <f t="shared" ref="D23:N23" si="1">D24+D31+D59</f>
        <v>105</v>
      </c>
      <c r="E23" s="20">
        <f t="shared" si="1"/>
        <v>2781</v>
      </c>
      <c r="F23" s="20">
        <f t="shared" si="1"/>
        <v>681</v>
      </c>
      <c r="G23" s="20">
        <f t="shared" si="1"/>
        <v>1992</v>
      </c>
      <c r="H23" s="21">
        <f t="shared" si="1"/>
        <v>108</v>
      </c>
      <c r="I23" s="22">
        <f t="shared" si="1"/>
        <v>398</v>
      </c>
      <c r="J23" s="20">
        <f t="shared" si="1"/>
        <v>350</v>
      </c>
      <c r="K23" s="20">
        <f t="shared" si="1"/>
        <v>700</v>
      </c>
      <c r="L23" s="20">
        <f t="shared" si="1"/>
        <v>328</v>
      </c>
      <c r="M23" s="20">
        <f t="shared" si="1"/>
        <v>717</v>
      </c>
      <c r="N23" s="23">
        <f t="shared" si="1"/>
        <v>288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4.15" customHeight="1" x14ac:dyDescent="0.25">
      <c r="A24" s="16"/>
      <c r="B24" s="55" t="s">
        <v>32</v>
      </c>
      <c r="C24" s="56" t="s">
        <v>33</v>
      </c>
      <c r="D24" s="57">
        <f t="shared" ref="D24:N24" si="2">SUM(D25:D30)</f>
        <v>11</v>
      </c>
      <c r="E24" s="58">
        <f t="shared" si="2"/>
        <v>225</v>
      </c>
      <c r="F24" s="58">
        <f t="shared" si="2"/>
        <v>145</v>
      </c>
      <c r="G24" s="58">
        <f t="shared" si="2"/>
        <v>67</v>
      </c>
      <c r="H24" s="58">
        <f t="shared" si="2"/>
        <v>13</v>
      </c>
      <c r="I24" s="57">
        <f t="shared" si="2"/>
        <v>70</v>
      </c>
      <c r="J24" s="58">
        <f t="shared" si="2"/>
        <v>30</v>
      </c>
      <c r="K24" s="58">
        <f t="shared" si="2"/>
        <v>0</v>
      </c>
      <c r="L24" s="58">
        <f t="shared" si="2"/>
        <v>40</v>
      </c>
      <c r="M24" s="58">
        <f t="shared" si="2"/>
        <v>45</v>
      </c>
      <c r="N24" s="60">
        <f t="shared" si="2"/>
        <v>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4.15" customHeight="1" x14ac:dyDescent="0.25">
      <c r="A25" s="16"/>
      <c r="B25" s="109" t="s">
        <v>34</v>
      </c>
      <c r="C25" s="124" t="s">
        <v>35</v>
      </c>
      <c r="D25" s="111">
        <v>1</v>
      </c>
      <c r="E25" s="66">
        <f>SUM(F25:H25)</f>
        <v>30</v>
      </c>
      <c r="F25" s="66">
        <v>14</v>
      </c>
      <c r="G25" s="66">
        <v>14</v>
      </c>
      <c r="H25" s="112">
        <v>2</v>
      </c>
      <c r="I25" s="113"/>
      <c r="J25" s="66">
        <f>E25</f>
        <v>30</v>
      </c>
      <c r="K25" s="66"/>
      <c r="L25" s="66"/>
      <c r="M25" s="66"/>
      <c r="N25" s="12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4.15" customHeight="1" x14ac:dyDescent="0.25">
      <c r="A26" s="16"/>
      <c r="B26" s="115" t="s">
        <v>36</v>
      </c>
      <c r="C26" s="73" t="s">
        <v>37</v>
      </c>
      <c r="D26" s="74">
        <v>2</v>
      </c>
      <c r="E26" s="75">
        <v>45</v>
      </c>
      <c r="F26" s="75">
        <v>15</v>
      </c>
      <c r="G26" s="75">
        <v>28</v>
      </c>
      <c r="H26" s="76">
        <v>2</v>
      </c>
      <c r="I26" s="77"/>
      <c r="J26" s="75"/>
      <c r="K26" s="75"/>
      <c r="L26" s="75"/>
      <c r="M26" s="75">
        <f>E26</f>
        <v>45</v>
      </c>
      <c r="N26" s="11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4.15" customHeight="1" x14ac:dyDescent="0.25">
      <c r="A27" s="16"/>
      <c r="B27" s="115" t="s">
        <v>38</v>
      </c>
      <c r="C27" s="126" t="s">
        <v>39</v>
      </c>
      <c r="D27" s="74">
        <v>2</v>
      </c>
      <c r="E27" s="75">
        <f t="shared" ref="E27:E28" si="3">SUM(F27:H27)</f>
        <v>40</v>
      </c>
      <c r="F27" s="75">
        <v>17</v>
      </c>
      <c r="G27" s="75">
        <v>20</v>
      </c>
      <c r="H27" s="76">
        <v>3</v>
      </c>
      <c r="I27" s="127"/>
      <c r="J27" s="128"/>
      <c r="K27" s="129"/>
      <c r="L27" s="128">
        <f>E27</f>
        <v>40</v>
      </c>
      <c r="M27" s="129"/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4.15" customHeight="1" x14ac:dyDescent="0.25">
      <c r="A28" s="16"/>
      <c r="B28" s="115" t="s">
        <v>40</v>
      </c>
      <c r="C28" s="126" t="s">
        <v>41</v>
      </c>
      <c r="D28" s="119">
        <v>2</v>
      </c>
      <c r="E28" s="120">
        <f t="shared" si="3"/>
        <v>40</v>
      </c>
      <c r="F28" s="120">
        <v>33</v>
      </c>
      <c r="G28" s="120">
        <v>5</v>
      </c>
      <c r="H28" s="121">
        <v>2</v>
      </c>
      <c r="I28" s="127"/>
      <c r="J28" s="129"/>
      <c r="K28" s="129"/>
      <c r="L28" s="129"/>
      <c r="M28" s="129"/>
      <c r="N28" s="131">
        <f>E28</f>
        <v>40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4.15" customHeight="1" x14ac:dyDescent="0.25">
      <c r="A29" s="16"/>
      <c r="B29" s="117" t="s">
        <v>42</v>
      </c>
      <c r="C29" s="132" t="s">
        <v>43</v>
      </c>
      <c r="D29" s="133">
        <v>2</v>
      </c>
      <c r="E29" s="134">
        <v>40</v>
      </c>
      <c r="F29" s="134">
        <v>38</v>
      </c>
      <c r="G29" s="134">
        <v>0</v>
      </c>
      <c r="H29" s="135">
        <v>2</v>
      </c>
      <c r="I29" s="134">
        <v>40</v>
      </c>
      <c r="J29" s="129"/>
      <c r="K29" s="129"/>
      <c r="L29" s="129"/>
      <c r="M29" s="129"/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4.15" customHeight="1" x14ac:dyDescent="0.25">
      <c r="A30" s="16"/>
      <c r="B30" s="136" t="s">
        <v>44</v>
      </c>
      <c r="C30" s="137" t="s">
        <v>45</v>
      </c>
      <c r="D30" s="138">
        <v>2</v>
      </c>
      <c r="E30" s="139">
        <v>30</v>
      </c>
      <c r="F30" s="139">
        <v>28</v>
      </c>
      <c r="G30" s="139">
        <v>0</v>
      </c>
      <c r="H30" s="140">
        <v>2</v>
      </c>
      <c r="I30" s="138">
        <v>30</v>
      </c>
      <c r="J30" s="141"/>
      <c r="K30" s="141"/>
      <c r="L30" s="141"/>
      <c r="M30" s="141"/>
      <c r="N30" s="14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4.15" customHeight="1" x14ac:dyDescent="0.25">
      <c r="A31" s="2"/>
      <c r="B31" s="55" t="s">
        <v>46</v>
      </c>
      <c r="C31" s="56" t="s">
        <v>47</v>
      </c>
      <c r="D31" s="83">
        <f t="shared" ref="D31:N31" si="4">SUM(D32:D58)</f>
        <v>90</v>
      </c>
      <c r="E31" s="58">
        <f t="shared" si="4"/>
        <v>2460</v>
      </c>
      <c r="F31" s="58">
        <f t="shared" si="4"/>
        <v>506</v>
      </c>
      <c r="G31" s="58">
        <f t="shared" si="4"/>
        <v>1865</v>
      </c>
      <c r="H31" s="59">
        <f t="shared" si="4"/>
        <v>89</v>
      </c>
      <c r="I31" s="57">
        <f t="shared" si="4"/>
        <v>328</v>
      </c>
      <c r="J31" s="58">
        <f t="shared" si="4"/>
        <v>320</v>
      </c>
      <c r="K31" s="58">
        <f t="shared" si="4"/>
        <v>700</v>
      </c>
      <c r="L31" s="58">
        <f t="shared" si="4"/>
        <v>288</v>
      </c>
      <c r="M31" s="58">
        <f t="shared" si="4"/>
        <v>672</v>
      </c>
      <c r="N31" s="60">
        <f t="shared" si="4"/>
        <v>152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4.15" customHeight="1" x14ac:dyDescent="0.25">
      <c r="A32" s="2"/>
      <c r="B32" s="61" t="s">
        <v>48</v>
      </c>
      <c r="C32" s="143" t="s">
        <v>49</v>
      </c>
      <c r="D32" s="62">
        <v>2</v>
      </c>
      <c r="E32" s="63">
        <v>32</v>
      </c>
      <c r="F32" s="63">
        <v>10</v>
      </c>
      <c r="G32" s="63">
        <v>20</v>
      </c>
      <c r="H32" s="64">
        <v>2</v>
      </c>
      <c r="I32" s="63">
        <v>32</v>
      </c>
      <c r="J32" s="66"/>
      <c r="K32" s="66"/>
      <c r="L32" s="66"/>
      <c r="M32" s="66"/>
      <c r="N32" s="12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4.15" customHeight="1" x14ac:dyDescent="0.25">
      <c r="A33" s="2"/>
      <c r="B33" s="61" t="s">
        <v>50</v>
      </c>
      <c r="C33" s="68" t="s">
        <v>51</v>
      </c>
      <c r="D33" s="69">
        <v>2</v>
      </c>
      <c r="E33" s="70">
        <f t="shared" ref="E33:E41" si="5">SUM(F33:H33)</f>
        <v>48</v>
      </c>
      <c r="F33" s="70">
        <v>15</v>
      </c>
      <c r="G33" s="70">
        <v>30</v>
      </c>
      <c r="H33" s="71">
        <v>3</v>
      </c>
      <c r="I33" s="72">
        <f t="shared" ref="I33:I34" si="6">E33</f>
        <v>48</v>
      </c>
      <c r="J33" s="66"/>
      <c r="K33" s="66"/>
      <c r="L33" s="66"/>
      <c r="M33" s="66"/>
      <c r="N33" s="12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4.15" customHeight="1" x14ac:dyDescent="0.25">
      <c r="A34" s="2"/>
      <c r="B34" s="85" t="s">
        <v>52</v>
      </c>
      <c r="C34" s="73" t="s">
        <v>53</v>
      </c>
      <c r="D34" s="74">
        <f t="shared" ref="D34:D42" si="7">ROUND(F34/15+G34/30,0)</f>
        <v>3</v>
      </c>
      <c r="E34" s="75">
        <f t="shared" si="5"/>
        <v>60</v>
      </c>
      <c r="F34" s="75">
        <v>28</v>
      </c>
      <c r="G34" s="75">
        <v>29</v>
      </c>
      <c r="H34" s="76">
        <v>3</v>
      </c>
      <c r="I34" s="77">
        <f t="shared" si="6"/>
        <v>60</v>
      </c>
      <c r="J34" s="75"/>
      <c r="K34" s="75"/>
      <c r="L34" s="75"/>
      <c r="M34" s="75"/>
      <c r="N34" s="11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34.15" customHeight="1" x14ac:dyDescent="0.25">
      <c r="A35" s="2"/>
      <c r="B35" s="61" t="s">
        <v>54</v>
      </c>
      <c r="C35" s="78" t="s">
        <v>55</v>
      </c>
      <c r="D35" s="69">
        <f t="shared" si="7"/>
        <v>3</v>
      </c>
      <c r="E35" s="70">
        <f t="shared" si="5"/>
        <v>80</v>
      </c>
      <c r="F35" s="70">
        <v>16</v>
      </c>
      <c r="G35" s="70">
        <v>60</v>
      </c>
      <c r="H35" s="71">
        <v>4</v>
      </c>
      <c r="I35" s="72">
        <v>80</v>
      </c>
      <c r="J35" s="66"/>
      <c r="K35" s="66"/>
      <c r="L35" s="66"/>
      <c r="M35" s="66"/>
      <c r="N35" s="12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4.15" customHeight="1" x14ac:dyDescent="0.25">
      <c r="A36" s="2"/>
      <c r="B36" s="85" t="s">
        <v>56</v>
      </c>
      <c r="C36" s="88" t="s">
        <v>57</v>
      </c>
      <c r="D36" s="74">
        <f t="shared" si="7"/>
        <v>2</v>
      </c>
      <c r="E36" s="75">
        <f t="shared" si="5"/>
        <v>48</v>
      </c>
      <c r="F36" s="75">
        <v>15</v>
      </c>
      <c r="G36" s="75">
        <v>30</v>
      </c>
      <c r="H36" s="76">
        <v>3</v>
      </c>
      <c r="I36" s="77">
        <f>E36</f>
        <v>48</v>
      </c>
      <c r="J36" s="75"/>
      <c r="K36" s="75"/>
      <c r="L36" s="75"/>
      <c r="M36" s="75"/>
      <c r="N36" s="11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4.15" customHeight="1" x14ac:dyDescent="0.25">
      <c r="A37" s="2"/>
      <c r="B37" s="85" t="s">
        <v>58</v>
      </c>
      <c r="C37" s="88" t="s">
        <v>59</v>
      </c>
      <c r="D37" s="74">
        <f t="shared" si="7"/>
        <v>3</v>
      </c>
      <c r="E37" s="75">
        <f t="shared" si="5"/>
        <v>60</v>
      </c>
      <c r="F37" s="75">
        <v>28</v>
      </c>
      <c r="G37" s="75">
        <v>29</v>
      </c>
      <c r="H37" s="76">
        <v>3</v>
      </c>
      <c r="I37" s="77"/>
      <c r="J37" s="75">
        <f>E37</f>
        <v>60</v>
      </c>
      <c r="K37" s="75"/>
      <c r="L37" s="75"/>
      <c r="M37" s="75"/>
      <c r="N37" s="11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4.15" customHeight="1" x14ac:dyDescent="0.25">
      <c r="A38" s="2"/>
      <c r="B38" s="85" t="s">
        <v>60</v>
      </c>
      <c r="C38" s="144" t="s">
        <v>61</v>
      </c>
      <c r="D38" s="74">
        <f t="shared" si="7"/>
        <v>3</v>
      </c>
      <c r="E38" s="75">
        <f t="shared" si="5"/>
        <v>60</v>
      </c>
      <c r="F38" s="75">
        <v>28</v>
      </c>
      <c r="G38" s="75">
        <v>29</v>
      </c>
      <c r="H38" s="76">
        <v>3</v>
      </c>
      <c r="I38" s="77"/>
      <c r="J38" s="75"/>
      <c r="K38" s="75"/>
      <c r="L38" s="75"/>
      <c r="M38" s="75"/>
      <c r="N38" s="87">
        <f>E38</f>
        <v>60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4.15" customHeight="1" x14ac:dyDescent="0.25">
      <c r="A39" s="2"/>
      <c r="B39" s="85" t="s">
        <v>62</v>
      </c>
      <c r="C39" s="88" t="s">
        <v>63</v>
      </c>
      <c r="D39" s="74">
        <f t="shared" si="7"/>
        <v>3</v>
      </c>
      <c r="E39" s="75">
        <f t="shared" si="5"/>
        <v>80</v>
      </c>
      <c r="F39" s="75">
        <v>16</v>
      </c>
      <c r="G39" s="75">
        <v>60</v>
      </c>
      <c r="H39" s="76">
        <v>4</v>
      </c>
      <c r="I39" s="77"/>
      <c r="J39" s="75">
        <f>E39</f>
        <v>80</v>
      </c>
      <c r="K39" s="75"/>
      <c r="L39" s="75"/>
      <c r="M39" s="75"/>
      <c r="N39" s="14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34.15" customHeight="1" x14ac:dyDescent="0.25">
      <c r="A40" s="89"/>
      <c r="B40" s="85" t="s">
        <v>64</v>
      </c>
      <c r="C40" s="88" t="s">
        <v>65</v>
      </c>
      <c r="D40" s="74">
        <f t="shared" si="7"/>
        <v>3</v>
      </c>
      <c r="E40" s="75">
        <f t="shared" si="5"/>
        <v>60</v>
      </c>
      <c r="F40" s="75">
        <v>28</v>
      </c>
      <c r="G40" s="75">
        <v>29</v>
      </c>
      <c r="H40" s="76">
        <v>3</v>
      </c>
      <c r="I40" s="77"/>
      <c r="J40" s="75"/>
      <c r="K40" s="75">
        <f>E40</f>
        <v>60</v>
      </c>
      <c r="L40" s="75"/>
      <c r="M40" s="75"/>
      <c r="N40" s="11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34.15" customHeight="1" x14ac:dyDescent="0.25">
      <c r="A41" s="89"/>
      <c r="B41" s="85" t="s">
        <v>66</v>
      </c>
      <c r="C41" s="88" t="s">
        <v>67</v>
      </c>
      <c r="D41" s="74">
        <f t="shared" si="7"/>
        <v>3</v>
      </c>
      <c r="E41" s="75">
        <f t="shared" si="5"/>
        <v>80</v>
      </c>
      <c r="F41" s="75">
        <v>16</v>
      </c>
      <c r="G41" s="75">
        <v>60</v>
      </c>
      <c r="H41" s="76">
        <v>4</v>
      </c>
      <c r="I41" s="77"/>
      <c r="J41" s="75">
        <f t="shared" ref="J41:J42" si="8">E41</f>
        <v>80</v>
      </c>
      <c r="K41" s="75"/>
      <c r="L41" s="75"/>
      <c r="M41" s="75"/>
      <c r="N41" s="11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4.15" customHeight="1" x14ac:dyDescent="0.25">
      <c r="A42" s="89"/>
      <c r="B42" s="85" t="s">
        <v>68</v>
      </c>
      <c r="C42" s="88" t="s">
        <v>69</v>
      </c>
      <c r="D42" s="74">
        <f t="shared" si="7"/>
        <v>2</v>
      </c>
      <c r="E42" s="139">
        <v>40</v>
      </c>
      <c r="F42" s="75">
        <v>14</v>
      </c>
      <c r="G42" s="75">
        <v>22</v>
      </c>
      <c r="H42" s="76">
        <v>4</v>
      </c>
      <c r="I42" s="146"/>
      <c r="J42" s="75">
        <f t="shared" si="8"/>
        <v>40</v>
      </c>
      <c r="K42" s="75"/>
      <c r="L42" s="75"/>
      <c r="M42" s="75"/>
      <c r="N42" s="11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34.15" customHeight="1" x14ac:dyDescent="0.25">
      <c r="A43" s="89"/>
      <c r="B43" s="85" t="s">
        <v>70</v>
      </c>
      <c r="C43" s="88" t="s">
        <v>71</v>
      </c>
      <c r="D43" s="74">
        <v>2</v>
      </c>
      <c r="E43" s="75">
        <v>32</v>
      </c>
      <c r="F43" s="75">
        <v>10</v>
      </c>
      <c r="G43" s="75">
        <v>20</v>
      </c>
      <c r="H43" s="76">
        <v>2</v>
      </c>
      <c r="I43" s="77"/>
      <c r="J43" s="75"/>
      <c r="K43" s="75"/>
      <c r="L43" s="75"/>
      <c r="M43" s="75">
        <f>E43</f>
        <v>32</v>
      </c>
      <c r="N43" s="14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34.15" customHeight="1" x14ac:dyDescent="0.25">
      <c r="A44" s="89"/>
      <c r="B44" s="85" t="s">
        <v>72</v>
      </c>
      <c r="C44" s="88" t="s">
        <v>73</v>
      </c>
      <c r="D44" s="74">
        <f t="shared" ref="D44:D47" si="9">ROUND(F44/15+G44/30,0)</f>
        <v>3</v>
      </c>
      <c r="E44" s="75">
        <f t="shared" ref="E44:E47" si="10">SUM(F44:H44)</f>
        <v>80</v>
      </c>
      <c r="F44" s="75">
        <v>16</v>
      </c>
      <c r="G44" s="75">
        <v>60</v>
      </c>
      <c r="H44" s="76">
        <v>4</v>
      </c>
      <c r="I44" s="77"/>
      <c r="J44" s="75"/>
      <c r="K44" s="75">
        <f>E44</f>
        <v>80</v>
      </c>
      <c r="L44" s="75"/>
      <c r="M44" s="75"/>
      <c r="N44" s="145"/>
      <c r="O44" s="84"/>
      <c r="P44" s="84"/>
      <c r="Q44" s="2"/>
      <c r="R44" s="2"/>
      <c r="S44" s="2"/>
      <c r="T44" s="2"/>
      <c r="U44" s="2"/>
      <c r="V44" s="2"/>
      <c r="W44" s="2"/>
      <c r="X44" s="2"/>
      <c r="Y44" s="2"/>
    </row>
    <row r="45" spans="1:25" ht="34.15" customHeight="1" x14ac:dyDescent="0.25">
      <c r="A45" s="89"/>
      <c r="B45" s="85" t="s">
        <v>74</v>
      </c>
      <c r="C45" s="88" t="s">
        <v>75</v>
      </c>
      <c r="D45" s="74">
        <f t="shared" si="9"/>
        <v>3</v>
      </c>
      <c r="E45" s="75">
        <f t="shared" si="10"/>
        <v>60</v>
      </c>
      <c r="F45" s="75">
        <v>28</v>
      </c>
      <c r="G45" s="75">
        <v>29</v>
      </c>
      <c r="H45" s="76">
        <v>3</v>
      </c>
      <c r="I45" s="77"/>
      <c r="J45" s="75">
        <f>E45</f>
        <v>60</v>
      </c>
      <c r="K45" s="75"/>
      <c r="L45" s="75"/>
      <c r="M45" s="75"/>
      <c r="N45" s="145"/>
      <c r="O45" s="84"/>
      <c r="P45" s="84"/>
      <c r="Q45" s="2"/>
      <c r="R45" s="2"/>
      <c r="S45" s="2"/>
      <c r="T45" s="2"/>
      <c r="U45" s="2"/>
      <c r="V45" s="2"/>
      <c r="W45" s="2"/>
      <c r="X45" s="2"/>
      <c r="Y45" s="2"/>
    </row>
    <row r="46" spans="1:25" ht="34.15" customHeight="1" x14ac:dyDescent="0.25">
      <c r="A46" s="89"/>
      <c r="B46" s="85" t="s">
        <v>76</v>
      </c>
      <c r="C46" s="88" t="s">
        <v>77</v>
      </c>
      <c r="D46" s="74">
        <f t="shared" si="9"/>
        <v>3</v>
      </c>
      <c r="E46" s="75">
        <f t="shared" si="10"/>
        <v>80</v>
      </c>
      <c r="F46" s="75">
        <v>16</v>
      </c>
      <c r="G46" s="75">
        <v>60</v>
      </c>
      <c r="H46" s="76">
        <v>4</v>
      </c>
      <c r="I46" s="77"/>
      <c r="J46" s="75"/>
      <c r="K46" s="75"/>
      <c r="L46" s="75"/>
      <c r="M46" s="75">
        <f>E46</f>
        <v>80</v>
      </c>
      <c r="N46" s="87"/>
      <c r="O46" s="84"/>
      <c r="P46" s="84"/>
      <c r="Q46" s="2"/>
      <c r="R46" s="2"/>
      <c r="S46" s="2"/>
      <c r="T46" s="2"/>
      <c r="U46" s="2"/>
      <c r="V46" s="2"/>
      <c r="W46" s="2"/>
      <c r="X46" s="2"/>
      <c r="Y46" s="2"/>
    </row>
    <row r="47" spans="1:25" ht="34.15" customHeight="1" x14ac:dyDescent="0.25">
      <c r="A47" s="89"/>
      <c r="B47" s="85" t="s">
        <v>78</v>
      </c>
      <c r="C47" s="73" t="s">
        <v>79</v>
      </c>
      <c r="D47" s="74">
        <f t="shared" si="9"/>
        <v>3</v>
      </c>
      <c r="E47" s="75">
        <f t="shared" si="10"/>
        <v>80</v>
      </c>
      <c r="F47" s="75">
        <v>16</v>
      </c>
      <c r="G47" s="75">
        <v>60</v>
      </c>
      <c r="H47" s="76">
        <v>4</v>
      </c>
      <c r="I47" s="77"/>
      <c r="J47" s="147"/>
      <c r="K47" s="75">
        <f>E47</f>
        <v>80</v>
      </c>
      <c r="L47" s="75"/>
      <c r="M47" s="75"/>
      <c r="N47" s="116"/>
      <c r="O47" s="84"/>
      <c r="P47" s="84"/>
      <c r="Q47" s="2"/>
      <c r="R47" s="2"/>
      <c r="S47" s="2"/>
      <c r="T47" s="2"/>
      <c r="U47" s="2"/>
      <c r="V47" s="2"/>
      <c r="W47" s="2"/>
      <c r="X47" s="2"/>
      <c r="Y47" s="2"/>
    </row>
    <row r="48" spans="1:25" ht="34.15" customHeight="1" x14ac:dyDescent="0.25">
      <c r="A48" s="89"/>
      <c r="B48" s="85" t="s">
        <v>80</v>
      </c>
      <c r="C48" s="73" t="s">
        <v>81</v>
      </c>
      <c r="D48" s="74">
        <v>2</v>
      </c>
      <c r="E48" s="75">
        <v>32</v>
      </c>
      <c r="F48" s="75">
        <v>10</v>
      </c>
      <c r="G48" s="75">
        <v>20</v>
      </c>
      <c r="H48" s="76">
        <v>2</v>
      </c>
      <c r="I48" s="77"/>
      <c r="J48" s="75"/>
      <c r="K48" s="75"/>
      <c r="L48" s="75"/>
      <c r="M48" s="75">
        <f t="shared" ref="M48:M49" si="11">E48</f>
        <v>32</v>
      </c>
      <c r="N48" s="145"/>
      <c r="O48" s="84"/>
      <c r="P48" s="84"/>
      <c r="Q48" s="2"/>
      <c r="R48" s="2"/>
      <c r="S48" s="2"/>
      <c r="T48" s="2"/>
      <c r="U48" s="2"/>
      <c r="V48" s="2"/>
      <c r="W48" s="2"/>
      <c r="X48" s="2"/>
      <c r="Y48" s="2"/>
    </row>
    <row r="49" spans="1:25" ht="34.15" customHeight="1" x14ac:dyDescent="0.25">
      <c r="A49" s="89"/>
      <c r="B49" s="85" t="s">
        <v>82</v>
      </c>
      <c r="C49" s="90" t="s">
        <v>83</v>
      </c>
      <c r="D49" s="74">
        <v>2</v>
      </c>
      <c r="E49" s="75">
        <v>48</v>
      </c>
      <c r="F49" s="75">
        <v>15</v>
      </c>
      <c r="G49" s="75">
        <v>30</v>
      </c>
      <c r="H49" s="76">
        <v>3</v>
      </c>
      <c r="I49" s="77"/>
      <c r="J49" s="75"/>
      <c r="K49" s="75"/>
      <c r="L49" s="75"/>
      <c r="M49" s="75">
        <f t="shared" si="11"/>
        <v>48</v>
      </c>
      <c r="N49" s="87"/>
      <c r="O49" s="84"/>
      <c r="P49" s="84"/>
      <c r="Q49" s="2"/>
      <c r="R49" s="2"/>
      <c r="S49" s="2"/>
      <c r="T49" s="2"/>
      <c r="U49" s="2"/>
      <c r="V49" s="2"/>
      <c r="W49" s="2"/>
      <c r="X49" s="2"/>
      <c r="Y49" s="2"/>
    </row>
    <row r="50" spans="1:25" ht="34.15" customHeight="1" x14ac:dyDescent="0.25">
      <c r="A50" s="89"/>
      <c r="B50" s="85" t="s">
        <v>84</v>
      </c>
      <c r="C50" s="88" t="s">
        <v>85</v>
      </c>
      <c r="D50" s="74">
        <f t="shared" ref="D50:D51" si="12">ROUND(F50/15+G50/30,0)</f>
        <v>3</v>
      </c>
      <c r="E50" s="75">
        <f t="shared" ref="E50:E51" si="13">SUM(F50:H50)</f>
        <v>80</v>
      </c>
      <c r="F50" s="75">
        <v>16</v>
      </c>
      <c r="G50" s="75">
        <v>60</v>
      </c>
      <c r="H50" s="76">
        <v>4</v>
      </c>
      <c r="I50" s="77"/>
      <c r="J50" s="75"/>
      <c r="K50" s="75"/>
      <c r="L50" s="75">
        <f t="shared" ref="L50:L51" si="14">E50</f>
        <v>80</v>
      </c>
      <c r="M50" s="75"/>
      <c r="N50" s="11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34.15" customHeight="1" x14ac:dyDescent="0.25">
      <c r="A51" s="89"/>
      <c r="B51" s="85" t="s">
        <v>86</v>
      </c>
      <c r="C51" s="88" t="s">
        <v>87</v>
      </c>
      <c r="D51" s="74">
        <f t="shared" si="12"/>
        <v>3</v>
      </c>
      <c r="E51" s="75">
        <f t="shared" si="13"/>
        <v>80</v>
      </c>
      <c r="F51" s="75">
        <v>16</v>
      </c>
      <c r="G51" s="75">
        <v>60</v>
      </c>
      <c r="H51" s="76">
        <v>4</v>
      </c>
      <c r="I51" s="77"/>
      <c r="J51" s="75"/>
      <c r="K51" s="75"/>
      <c r="L51" s="75">
        <f t="shared" si="14"/>
        <v>80</v>
      </c>
      <c r="M51" s="75"/>
      <c r="N51" s="8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34.15" customHeight="1" x14ac:dyDescent="0.25">
      <c r="A52" s="89"/>
      <c r="B52" s="85" t="s">
        <v>88</v>
      </c>
      <c r="C52" s="90" t="s">
        <v>89</v>
      </c>
      <c r="D52" s="74">
        <v>2</v>
      </c>
      <c r="E52" s="75">
        <v>32</v>
      </c>
      <c r="F52" s="75">
        <v>10</v>
      </c>
      <c r="G52" s="75">
        <v>20</v>
      </c>
      <c r="H52" s="76">
        <v>2</v>
      </c>
      <c r="I52" s="77"/>
      <c r="J52" s="75"/>
      <c r="K52" s="75"/>
      <c r="L52" s="75"/>
      <c r="M52" s="75"/>
      <c r="N52" s="87">
        <f>E52</f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34.15" customHeight="1" x14ac:dyDescent="0.25">
      <c r="A53" s="89"/>
      <c r="B53" s="85" t="s">
        <v>90</v>
      </c>
      <c r="C53" s="90" t="s">
        <v>91</v>
      </c>
      <c r="D53" s="74">
        <f t="shared" ref="D53:D56" si="15">ROUND(F53/15+G53/30,0)</f>
        <v>3</v>
      </c>
      <c r="E53" s="75">
        <f>SUM(F53:H53)</f>
        <v>80</v>
      </c>
      <c r="F53" s="75">
        <v>16</v>
      </c>
      <c r="G53" s="75">
        <v>60</v>
      </c>
      <c r="H53" s="76">
        <v>4</v>
      </c>
      <c r="I53" s="77"/>
      <c r="J53" s="75"/>
      <c r="K53" s="75"/>
      <c r="L53" s="75">
        <f t="shared" ref="L53:L54" si="16">E53</f>
        <v>80</v>
      </c>
      <c r="M53" s="75"/>
      <c r="N53" s="1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34.15" customHeight="1" x14ac:dyDescent="0.25">
      <c r="A54" s="2"/>
      <c r="B54" s="85" t="s">
        <v>92</v>
      </c>
      <c r="C54" s="88" t="s">
        <v>93</v>
      </c>
      <c r="D54" s="74">
        <f t="shared" si="15"/>
        <v>2</v>
      </c>
      <c r="E54" s="75">
        <v>48</v>
      </c>
      <c r="F54" s="75">
        <v>15</v>
      </c>
      <c r="G54" s="75">
        <v>30</v>
      </c>
      <c r="H54" s="76">
        <v>3</v>
      </c>
      <c r="I54" s="77"/>
      <c r="J54" s="75"/>
      <c r="K54" s="75"/>
      <c r="L54" s="75">
        <f t="shared" si="16"/>
        <v>48</v>
      </c>
      <c r="M54" s="75"/>
      <c r="N54" s="8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34.15" customHeight="1" x14ac:dyDescent="0.25">
      <c r="A55" s="2"/>
      <c r="B55" s="85" t="s">
        <v>94</v>
      </c>
      <c r="C55" s="73" t="s">
        <v>95</v>
      </c>
      <c r="D55" s="74">
        <f t="shared" si="15"/>
        <v>3</v>
      </c>
      <c r="E55" s="75">
        <v>60</v>
      </c>
      <c r="F55" s="75">
        <v>28</v>
      </c>
      <c r="G55" s="75">
        <v>29</v>
      </c>
      <c r="H55" s="76">
        <v>3</v>
      </c>
      <c r="I55" s="77">
        <f>E55</f>
        <v>60</v>
      </c>
      <c r="J55" s="75"/>
      <c r="K55" s="75"/>
      <c r="L55" s="75"/>
      <c r="M55" s="75"/>
      <c r="N55" s="8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34.15" customHeight="1" x14ac:dyDescent="0.25">
      <c r="A56" s="2"/>
      <c r="B56" s="85" t="s">
        <v>96</v>
      </c>
      <c r="C56" s="90" t="s">
        <v>97</v>
      </c>
      <c r="D56" s="74">
        <f t="shared" si="15"/>
        <v>3</v>
      </c>
      <c r="E56" s="75">
        <f>SUM(F56:H56)</f>
        <v>60</v>
      </c>
      <c r="F56" s="75">
        <v>28</v>
      </c>
      <c r="G56" s="75">
        <v>29</v>
      </c>
      <c r="H56" s="76">
        <v>3</v>
      </c>
      <c r="I56" s="77"/>
      <c r="J56" s="75"/>
      <c r="K56" s="75"/>
      <c r="L56" s="75"/>
      <c r="M56" s="75"/>
      <c r="N56" s="87">
        <f>E56</f>
        <v>60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34.15" customHeight="1" x14ac:dyDescent="0.25">
      <c r="A57" s="89"/>
      <c r="B57" s="85" t="s">
        <v>98</v>
      </c>
      <c r="C57" s="90" t="s">
        <v>99</v>
      </c>
      <c r="D57" s="74">
        <v>12</v>
      </c>
      <c r="E57" s="75">
        <v>480</v>
      </c>
      <c r="F57" s="75">
        <v>26</v>
      </c>
      <c r="G57" s="75">
        <v>450</v>
      </c>
      <c r="H57" s="76">
        <v>4</v>
      </c>
      <c r="I57" s="77"/>
      <c r="J57" s="75"/>
      <c r="K57" s="75">
        <f>E57</f>
        <v>480</v>
      </c>
      <c r="L57" s="75"/>
      <c r="M57" s="75"/>
      <c r="N57" s="8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4.15" customHeight="1" x14ac:dyDescent="0.25">
      <c r="A58" s="89"/>
      <c r="B58" s="148" t="s">
        <v>100</v>
      </c>
      <c r="C58" s="91" t="s">
        <v>101</v>
      </c>
      <c r="D58" s="119">
        <v>12</v>
      </c>
      <c r="E58" s="120">
        <v>480</v>
      </c>
      <c r="F58" s="120">
        <v>26</v>
      </c>
      <c r="G58" s="120">
        <v>450</v>
      </c>
      <c r="H58" s="121">
        <v>4</v>
      </c>
      <c r="I58" s="122"/>
      <c r="J58" s="120"/>
      <c r="K58" s="120"/>
      <c r="L58" s="120"/>
      <c r="M58" s="120">
        <f>E58</f>
        <v>480</v>
      </c>
      <c r="N58" s="14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4.15" customHeight="1" x14ac:dyDescent="0.25">
      <c r="A59" s="2"/>
      <c r="B59" s="150" t="s">
        <v>102</v>
      </c>
      <c r="C59" s="52" t="s">
        <v>103</v>
      </c>
      <c r="D59" s="83">
        <f t="shared" ref="D59:M59" si="17">D61+D62</f>
        <v>4</v>
      </c>
      <c r="E59" s="58">
        <f t="shared" si="17"/>
        <v>96</v>
      </c>
      <c r="F59" s="58">
        <f t="shared" si="17"/>
        <v>30</v>
      </c>
      <c r="G59" s="58">
        <f t="shared" si="17"/>
        <v>60</v>
      </c>
      <c r="H59" s="59">
        <f t="shared" si="17"/>
        <v>6</v>
      </c>
      <c r="I59" s="57">
        <f t="shared" si="17"/>
        <v>0</v>
      </c>
      <c r="J59" s="58">
        <f t="shared" si="17"/>
        <v>0</v>
      </c>
      <c r="K59" s="58">
        <f t="shared" si="17"/>
        <v>0</v>
      </c>
      <c r="L59" s="58">
        <f t="shared" si="17"/>
        <v>0</v>
      </c>
      <c r="M59" s="58">
        <f t="shared" si="17"/>
        <v>0</v>
      </c>
      <c r="N59" s="60">
        <f>N63</f>
        <v>96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34.15" customHeight="1" x14ac:dyDescent="0.25">
      <c r="A60" s="2"/>
      <c r="B60" s="55" t="s">
        <v>104</v>
      </c>
      <c r="C60" s="56" t="s">
        <v>105</v>
      </c>
      <c r="D60" s="151">
        <f t="shared" ref="D60:N60" si="18">D61+D62</f>
        <v>4</v>
      </c>
      <c r="E60" s="152">
        <f t="shared" si="18"/>
        <v>96</v>
      </c>
      <c r="F60" s="152">
        <f t="shared" si="18"/>
        <v>30</v>
      </c>
      <c r="G60" s="152">
        <f t="shared" si="18"/>
        <v>60</v>
      </c>
      <c r="H60" s="153">
        <f t="shared" si="18"/>
        <v>6</v>
      </c>
      <c r="I60" s="154">
        <f t="shared" si="18"/>
        <v>0</v>
      </c>
      <c r="J60" s="152">
        <f t="shared" si="18"/>
        <v>0</v>
      </c>
      <c r="K60" s="152">
        <f t="shared" si="18"/>
        <v>0</v>
      </c>
      <c r="L60" s="152">
        <f t="shared" si="18"/>
        <v>0</v>
      </c>
      <c r="M60" s="152">
        <f t="shared" si="18"/>
        <v>0</v>
      </c>
      <c r="N60" s="155">
        <f t="shared" si="18"/>
        <v>96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34.15" customHeight="1" x14ac:dyDescent="0.25">
      <c r="A61" s="2"/>
      <c r="B61" s="198" t="s">
        <v>106</v>
      </c>
      <c r="C61" s="156" t="s">
        <v>107</v>
      </c>
      <c r="D61" s="111">
        <v>2</v>
      </c>
      <c r="E61" s="66">
        <v>48</v>
      </c>
      <c r="F61" s="66">
        <v>15</v>
      </c>
      <c r="G61" s="66">
        <v>30</v>
      </c>
      <c r="H61" s="112">
        <v>3</v>
      </c>
      <c r="I61" s="113"/>
      <c r="J61" s="66"/>
      <c r="K61" s="66"/>
      <c r="L61" s="66"/>
      <c r="M61" s="66"/>
      <c r="N61" s="199">
        <v>96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34.15" customHeight="1" x14ac:dyDescent="0.25">
      <c r="A62" s="2"/>
      <c r="B62" s="197"/>
      <c r="C62" s="157" t="s">
        <v>108</v>
      </c>
      <c r="D62" s="119">
        <v>2</v>
      </c>
      <c r="E62" s="120">
        <v>48</v>
      </c>
      <c r="F62" s="120">
        <v>15</v>
      </c>
      <c r="G62" s="120">
        <v>30</v>
      </c>
      <c r="H62" s="121">
        <v>3</v>
      </c>
      <c r="I62" s="122"/>
      <c r="J62" s="120"/>
      <c r="K62" s="120"/>
      <c r="L62" s="120"/>
      <c r="M62" s="120"/>
      <c r="N62" s="20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34.15" customHeight="1" x14ac:dyDescent="0.25">
      <c r="A63" s="2"/>
      <c r="B63" s="150" t="s">
        <v>109</v>
      </c>
      <c r="C63" s="52" t="s">
        <v>110</v>
      </c>
      <c r="D63" s="83">
        <f t="shared" ref="D63:N63" si="19">D64+D65</f>
        <v>4</v>
      </c>
      <c r="E63" s="83">
        <f t="shared" si="19"/>
        <v>96</v>
      </c>
      <c r="F63" s="83">
        <f t="shared" si="19"/>
        <v>30</v>
      </c>
      <c r="G63" s="83">
        <f t="shared" si="19"/>
        <v>60</v>
      </c>
      <c r="H63" s="158">
        <f t="shared" si="19"/>
        <v>6</v>
      </c>
      <c r="I63" s="83">
        <f t="shared" si="19"/>
        <v>0</v>
      </c>
      <c r="J63" s="83">
        <f t="shared" si="19"/>
        <v>0</v>
      </c>
      <c r="K63" s="83">
        <f t="shared" si="19"/>
        <v>0</v>
      </c>
      <c r="L63" s="83">
        <f t="shared" si="19"/>
        <v>0</v>
      </c>
      <c r="M63" s="83">
        <f t="shared" si="19"/>
        <v>0</v>
      </c>
      <c r="N63" s="158">
        <f t="shared" si="19"/>
        <v>96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34.15" customHeight="1" x14ac:dyDescent="0.25">
      <c r="A64" s="204"/>
      <c r="B64" s="198" t="s">
        <v>111</v>
      </c>
      <c r="C64" s="88" t="s">
        <v>112</v>
      </c>
      <c r="D64" s="111">
        <v>2</v>
      </c>
      <c r="E64" s="66">
        <v>48</v>
      </c>
      <c r="F64" s="66">
        <v>15</v>
      </c>
      <c r="G64" s="66">
        <v>30</v>
      </c>
      <c r="H64" s="112">
        <v>3</v>
      </c>
      <c r="I64" s="159"/>
      <c r="J64" s="160"/>
      <c r="K64" s="160"/>
      <c r="L64" s="160"/>
      <c r="M64" s="160"/>
      <c r="N64" s="199">
        <f>E64+E65</f>
        <v>96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34.15" customHeight="1" x14ac:dyDescent="0.25">
      <c r="A65" s="169"/>
      <c r="B65" s="205"/>
      <c r="C65" s="118" t="s">
        <v>113</v>
      </c>
      <c r="D65" s="119">
        <v>2</v>
      </c>
      <c r="E65" s="120">
        <v>48</v>
      </c>
      <c r="F65" s="120">
        <v>15</v>
      </c>
      <c r="G65" s="120">
        <v>30</v>
      </c>
      <c r="H65" s="121">
        <v>3</v>
      </c>
      <c r="I65" s="161"/>
      <c r="J65" s="162"/>
      <c r="K65" s="162"/>
      <c r="L65" s="162"/>
      <c r="M65" s="162"/>
      <c r="N65" s="20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34.15" customHeight="1" x14ac:dyDescent="0.25">
      <c r="A66" s="97"/>
      <c r="B66" s="201" t="s">
        <v>114</v>
      </c>
      <c r="C66" s="202"/>
      <c r="D66" s="19">
        <f t="shared" ref="D66:N66" si="20">D23+D17</f>
        <v>121</v>
      </c>
      <c r="E66" s="20">
        <f t="shared" si="20"/>
        <v>3141</v>
      </c>
      <c r="F66" s="20">
        <f t="shared" si="20"/>
        <v>823</v>
      </c>
      <c r="G66" s="20">
        <f t="shared" si="20"/>
        <v>2189</v>
      </c>
      <c r="H66" s="21">
        <f t="shared" si="20"/>
        <v>129</v>
      </c>
      <c r="I66" s="22">
        <f t="shared" si="20"/>
        <v>458</v>
      </c>
      <c r="J66" s="20">
        <f t="shared" si="20"/>
        <v>410</v>
      </c>
      <c r="K66" s="20">
        <f t="shared" si="20"/>
        <v>730</v>
      </c>
      <c r="L66" s="20">
        <f t="shared" si="20"/>
        <v>463</v>
      </c>
      <c r="M66" s="20">
        <f t="shared" si="20"/>
        <v>717</v>
      </c>
      <c r="N66" s="23">
        <f t="shared" si="20"/>
        <v>288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34.15" customHeight="1" x14ac:dyDescent="0.25">
      <c r="A67" s="2"/>
      <c r="B67" s="2"/>
      <c r="C67" s="2"/>
      <c r="D67" s="2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34.15" customHeight="1" x14ac:dyDescent="0.25">
      <c r="A68" s="2"/>
      <c r="B68" s="2"/>
      <c r="C68" s="2"/>
      <c r="D68" s="2"/>
      <c r="E68" s="2"/>
      <c r="F68" s="2"/>
      <c r="G68" s="206" t="s">
        <v>115</v>
      </c>
      <c r="H68" s="169"/>
      <c r="I68" s="169"/>
      <c r="J68" s="169"/>
      <c r="K68" s="169"/>
      <c r="L68" s="169"/>
      <c r="M68" s="169"/>
      <c r="N68" s="16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34.15" customHeight="1" x14ac:dyDescent="0.25">
      <c r="A69" s="2"/>
      <c r="B69" s="194" t="s">
        <v>116</v>
      </c>
      <c r="C69" s="169"/>
      <c r="D69" s="194" t="s">
        <v>117</v>
      </c>
      <c r="E69" s="169"/>
      <c r="F69" s="169"/>
      <c r="G69" s="169"/>
      <c r="H69" s="98"/>
      <c r="I69" s="194" t="s">
        <v>118</v>
      </c>
      <c r="J69" s="169"/>
      <c r="K69" s="169"/>
      <c r="L69" s="169"/>
      <c r="M69" s="169"/>
      <c r="N69" s="16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34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34.15" customHeight="1" x14ac:dyDescent="0.25">
      <c r="A71" s="2"/>
      <c r="B71" s="9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34.1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34.15" customHeight="1" x14ac:dyDescent="0.25">
      <c r="A73" s="2"/>
      <c r="B73" s="203" t="s">
        <v>119</v>
      </c>
      <c r="C73" s="169"/>
      <c r="D73" s="194" t="s">
        <v>120</v>
      </c>
      <c r="E73" s="169"/>
      <c r="F73" s="169"/>
      <c r="G73" s="169"/>
      <c r="H73" s="98"/>
      <c r="I73" s="194" t="s">
        <v>121</v>
      </c>
      <c r="J73" s="169"/>
      <c r="K73" s="169"/>
      <c r="L73" s="169"/>
      <c r="M73" s="16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34.15" customHeight="1" x14ac:dyDescent="0.25">
      <c r="A74" s="2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34.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34.1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34.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34.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34.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34.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34.1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34.1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34.1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34.1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34.1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34.1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34.1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34.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34.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34.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34.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34.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34.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34.1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34.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34.1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34.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34.1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34.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34.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34.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34.1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34.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34.1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34.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34.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34.1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34.1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34.1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34.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34.1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34.1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34.1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34.1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34.1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34.1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34.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34.1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34.1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34.1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34.1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34.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34.1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34.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34.1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34.1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34.1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34.1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34.1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34.1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34.1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34.1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34.1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34.1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34.1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34.1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34.1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34.1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34.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34.1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34.1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34.1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34.1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34.1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34.1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34.1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34.1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34.1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34.1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34.1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34.1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34.1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34.1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34.1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34.1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34.1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34.1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34.1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34.1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34.1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34.1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34.1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34.1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34.1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34.1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34.1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34.1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34.1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34.1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34.1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34.1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34.1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34.1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34.1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34.1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34.1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34.1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34.1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34.1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34.1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34.1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34.1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34.1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34.1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34.1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34.1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34.1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34.1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34.1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34.1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34.1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34.1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34.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34.1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34.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34.1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34.1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34.1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34.1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34.1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34.1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34.1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34.1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34.1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34.1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34.1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34.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34.1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34.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34.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34.1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34.1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34.1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34.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34.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34.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34.1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34.1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34.1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34.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34.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34.1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34.1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34.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34.1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34.1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34.1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34.1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34.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34.1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34.1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34.1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34.1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34.1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34.1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34.1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34.1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34.1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34.1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34.1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34.1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34.1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34.1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34.1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34.1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34.1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34.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34.1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34.1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34.1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34.1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34.1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34.1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34.1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34.1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34.1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34.1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34.1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34.1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34.1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34.1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34.1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34.1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34.1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34.1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34.1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34.1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34.1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34.1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34.1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34.1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34.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34.1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34.1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34.1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34.1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34.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34.1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34.1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34.1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34.1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34.1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34.1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34.1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34.1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34.1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34.1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34.1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34.1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34.1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34.1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34.1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34.1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34.1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34.1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34.1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34.1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34.1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34.1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34.1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34.1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34.1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34.1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34.1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34.1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34.1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34.1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34.1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34.1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34.1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34.1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34.1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34.1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34.1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34.1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34.1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34.1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34.1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34.1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34.1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34.1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34.1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34.1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34.1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34.1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34.1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34.1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34.1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34.1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34.1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34.1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34.1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34.1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34.1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34.1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34.1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34.1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34.1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34.1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34.1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34.1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34.1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34.1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34.1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34.1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34.1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34.1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34.1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34.1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34.1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34.1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34.1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34.1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34.1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34.1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34.1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34.1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34.1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34.1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34.1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34.1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34.1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34.1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34.1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34.1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34.1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34.1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34.1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34.1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34.1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34.1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34.1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34.1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34.1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34.1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34.1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34.1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34.1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34.1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34.1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34.1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34.1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34.1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34.1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34.1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34.1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34.1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34.1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34.1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34.1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34.1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34.1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34.1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34.1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34.1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34.1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34.1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34.1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34.1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34.1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34.1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34.1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34.1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34.1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34.1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34.1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34.1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34.1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34.1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34.1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34.1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34.1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34.1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34.1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34.1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34.1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34.1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34.1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34.1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34.1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34.1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34.1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34.1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34.1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34.1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34.1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34.1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34.1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34.1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34.1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34.1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34.1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34.1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34.1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34.1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34.1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34.1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34.1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34.1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34.1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34.1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34.1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34.1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34.1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34.1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34.1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34.1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34.1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34.1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34.1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34.1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34.1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34.1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34.1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34.1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34.1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34.1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34.1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34.1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34.1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34.1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34.1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34.1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34.1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34.1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34.1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34.1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34.1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34.1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34.1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34.1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34.1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34.1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34.1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34.1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34.1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34.1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34.1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34.1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34.1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34.1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34.1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34.1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34.1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34.1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34.1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34.1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34.1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34.1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34.1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34.1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34.1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34.1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34.1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34.1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34.1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34.1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34.1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34.1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34.1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34.1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34.1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34.1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34.1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34.1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34.1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34.1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34.1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34.1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34.1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34.1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34.1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34.1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34.1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34.1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34.1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34.1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34.1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34.1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34.1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34.1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34.1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34.1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34.1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34.1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34.1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34.1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34.1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34.1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34.1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34.1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34.1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34.1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34.1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34.1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34.1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34.1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34.1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34.1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34.1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34.1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34.1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34.1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34.1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34.1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34.1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34.1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34.1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34.1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34.1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34.1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34.1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34.1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34.1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34.1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34.1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34.1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34.1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34.1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34.1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34.1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34.1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34.1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34.1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34.1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34.1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34.1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34.1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34.1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34.1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34.1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34.1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34.1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34.1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34.1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34.1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34.1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34.1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34.1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34.1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34.1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34.1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34.1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34.1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34.1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34.1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34.1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34.1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34.1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34.1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34.1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34.1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34.1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34.1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34.1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34.1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34.1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34.1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34.1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34.1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34.1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34.1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34.1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34.1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34.1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34.1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34.1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34.1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34.1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34.1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34.1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34.1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34.1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34.1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34.1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34.1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34.1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34.1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34.1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34.1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34.1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34.1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34.1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34.1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34.1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34.1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34.1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34.1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34.1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34.1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34.1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34.1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34.1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34.1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34.1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34.1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34.1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34.1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34.1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34.1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34.1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34.1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34.1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34.1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34.1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34.1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34.1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34.1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34.1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34.1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34.1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34.1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34.1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34.1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34.1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34.1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34.1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34.1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34.1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34.1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34.1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34.1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34.1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34.1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34.1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34.1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34.1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34.1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34.1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34.1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34.1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34.1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34.1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34.1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34.1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34.1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34.1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34.1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34.1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34.1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34.1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34.1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34.1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34.1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34.1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34.1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34.1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34.1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34.1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34.1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34.1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34.1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34.1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34.1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34.1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34.1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34.1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34.1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34.1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34.1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34.1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34.1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34.1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34.1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34.1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34.1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34.1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34.1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34.1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34.1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34.1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34.1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34.1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34.1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34.1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34.1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34.1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34.1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34.1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34.1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34.1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34.1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34.1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34.1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34.1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34.1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34.1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34.1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34.1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34.1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34.1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34.1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34.1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34.1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34.1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34.1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34.1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34.1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34.1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34.1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34.1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34.1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34.1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34.1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34.1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34.1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34.1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34.1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34.1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34.1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34.1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34.1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34.1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34.1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34.1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34.1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34.1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34.1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34.1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34.1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34.1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34.1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34.1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34.1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34.1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34.1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34.1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34.1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34.1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34.1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34.1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34.1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34.1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34.1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34.1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34.1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34.1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34.1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34.1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34.1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34.1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34.1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34.1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34.1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34.1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34.1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34.1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34.1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34.1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34.1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34.1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34.1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34.1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34.1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34.1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34.1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34.1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34.1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34.1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34.1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34.1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34.1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34.1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34.1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34.1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34.1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34.1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34.1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34.1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34.1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34.1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34.1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34.1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34.1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34.1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34.1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34.1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34.1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34.1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34.1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34.1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34.1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34.1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34.1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34.1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34.1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34.1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34.1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34.1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34.1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34.1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34.1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34.1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34.1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34.1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34.1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34.1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34.1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34.1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34.1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34.1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34.1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34.1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34.1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34.1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34.1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34.1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34.1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34.1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34.1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34.1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34.1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34.1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34.1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34.1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34.1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34.1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34.1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34.1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34.1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34.1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34.1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34.1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34.1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34.1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34.1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34.1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34.1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34.1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34.1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34.1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34.1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34.1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34.1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34.1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34.1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34.1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34.1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34.1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34.1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34.1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34.1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34.1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34.1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34.1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34.1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34.1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34.1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34.1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34.1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34.1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34.1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34.1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34.1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34.1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34.1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34.1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34.1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34.1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34.1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34.1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34.1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34.1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34.1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34.1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34.1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34.1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34.1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34.1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34.1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34.1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34.1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34.1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34.1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34.1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34.1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34.1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34.1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34.1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34.1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34.1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34.1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34.1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34.1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34.1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34.1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34.1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34.1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34.1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34.1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34.1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34.1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34.1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34.1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34.1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34.1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34.1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34.1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34.1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34.1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34.1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34.1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34.1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34.1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34.1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34.1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34.1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34.1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34.1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34.1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34.1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34.1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34.1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34.1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34.1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34.1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34.1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34.1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34.1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34.1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34.1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34.1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34.1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34.1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34.1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34.1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34.1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34.1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34.1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34.1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34.1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34.1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34.1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34.1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34.1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34.1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34.1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34.1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34.1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34.1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34.1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34.1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34.1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34.1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34.1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34.1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34.1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34.1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34.1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34.1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34.1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34.1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34.1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34.1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34.1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34.1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34.1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34.1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34.1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mergeCells count="28">
    <mergeCell ref="A64:A65"/>
    <mergeCell ref="B64:B65"/>
    <mergeCell ref="N64:N65"/>
    <mergeCell ref="G68:N68"/>
    <mergeCell ref="I69:M69"/>
    <mergeCell ref="I73:M73"/>
    <mergeCell ref="B14:B16"/>
    <mergeCell ref="B61:B62"/>
    <mergeCell ref="N61:N62"/>
    <mergeCell ref="B66:C66"/>
    <mergeCell ref="B69:C69"/>
    <mergeCell ref="B73:C73"/>
    <mergeCell ref="D73:G73"/>
    <mergeCell ref="D69:G69"/>
    <mergeCell ref="A6:M6"/>
    <mergeCell ref="B8:H8"/>
    <mergeCell ref="A14:A16"/>
    <mergeCell ref="C14:C16"/>
    <mergeCell ref="D14:D16"/>
    <mergeCell ref="E14:H14"/>
    <mergeCell ref="I14:N15"/>
    <mergeCell ref="E15:E16"/>
    <mergeCell ref="F15:H15"/>
    <mergeCell ref="A1:M1"/>
    <mergeCell ref="A2:M2"/>
    <mergeCell ref="A3:M3"/>
    <mergeCell ref="A4:M4"/>
    <mergeCell ref="A5:M5"/>
  </mergeCells>
  <pageMargins left="0.2" right="0.2" top="0.25" bottom="0.2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topLeftCell="A52" workbookViewId="0">
      <selection activeCell="O29" sqref="O29"/>
    </sheetView>
  </sheetViews>
  <sheetFormatPr defaultColWidth="11.25" defaultRowHeight="15" customHeight="1" x14ac:dyDescent="0.25"/>
  <cols>
    <col min="1" max="1" width="1.125" style="3" customWidth="1"/>
    <col min="2" max="2" width="7" style="3" customWidth="1"/>
    <col min="3" max="3" width="29.625" style="3" customWidth="1"/>
    <col min="4" max="8" width="6.125" style="3" customWidth="1"/>
    <col min="9" max="14" width="5.75" style="3" customWidth="1"/>
    <col min="15" max="15" width="10.75" style="3" customWidth="1"/>
    <col min="16" max="16" width="13" style="3" customWidth="1"/>
    <col min="17" max="25" width="9" style="3" customWidth="1"/>
    <col min="26" max="16384" width="11.25" style="3"/>
  </cols>
  <sheetData>
    <row r="1" spans="1:25" ht="16.5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6.5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4.25" customHeight="1" x14ac:dyDescent="0.25">
      <c r="A3" s="170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x14ac:dyDescent="0.3">
      <c r="A4" s="171" t="s">
        <v>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.75" customHeight="1" x14ac:dyDescent="0.3">
      <c r="A5" s="172" t="s">
        <v>122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5">
      <c r="A6" s="168" t="s">
        <v>123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.75" customHeight="1" x14ac:dyDescent="0.3">
      <c r="A8" s="7"/>
      <c r="B8" s="173" t="s">
        <v>124</v>
      </c>
      <c r="C8" s="169"/>
      <c r="D8" s="169"/>
      <c r="E8" s="169"/>
      <c r="F8" s="169"/>
      <c r="G8" s="169"/>
      <c r="H8" s="169"/>
      <c r="I8" s="7"/>
      <c r="J8" s="7"/>
      <c r="K8" s="7"/>
      <c r="L8" s="7"/>
      <c r="M8" s="7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.75" customHeight="1" x14ac:dyDescent="0.3">
      <c r="A9" s="8"/>
      <c r="B9" s="9" t="s">
        <v>144</v>
      </c>
      <c r="C9" s="10"/>
      <c r="D9" s="10"/>
      <c r="E9" s="10"/>
      <c r="F9" s="10"/>
      <c r="G9" s="10"/>
      <c r="H9" s="10"/>
      <c r="I9" s="8"/>
      <c r="J9" s="8"/>
      <c r="K9" s="8"/>
      <c r="L9" s="8"/>
      <c r="M9" s="8"/>
      <c r="N9" s="8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.75" customHeight="1" x14ac:dyDescent="0.3">
      <c r="A10" s="8"/>
      <c r="B10" s="6" t="s">
        <v>140</v>
      </c>
      <c r="C10" s="10"/>
      <c r="D10" s="10"/>
      <c r="E10" s="10"/>
      <c r="F10" s="10"/>
      <c r="G10" s="10"/>
      <c r="H10" s="10"/>
      <c r="I10" s="8"/>
      <c r="J10" s="8"/>
      <c r="K10" s="8"/>
      <c r="L10" s="8"/>
      <c r="M10" s="8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.75" customHeight="1" x14ac:dyDescent="0.3">
      <c r="A11" s="8"/>
      <c r="B11" s="6" t="s">
        <v>6</v>
      </c>
      <c r="C11" s="10"/>
      <c r="D11" s="10"/>
      <c r="E11" s="10"/>
      <c r="F11" s="10"/>
      <c r="G11" s="10"/>
      <c r="H11" s="10"/>
      <c r="I11" s="8"/>
      <c r="J11" s="8"/>
      <c r="K11" s="8"/>
      <c r="L11" s="8"/>
      <c r="M11" s="8"/>
      <c r="N11" s="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.75" customHeight="1" x14ac:dyDescent="0.3">
      <c r="A12" s="8"/>
      <c r="B12" s="9" t="s">
        <v>7</v>
      </c>
      <c r="C12" s="11"/>
      <c r="D12" s="10"/>
      <c r="E12" s="10"/>
      <c r="F12" s="10"/>
      <c r="G12" s="10"/>
      <c r="H12" s="10"/>
      <c r="I12" s="8"/>
      <c r="J12" s="8"/>
      <c r="K12" s="8"/>
      <c r="L12" s="8"/>
      <c r="M12" s="8"/>
      <c r="N12" s="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customHeight="1" x14ac:dyDescent="0.25">
      <c r="A13" s="8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" customHeight="1" x14ac:dyDescent="0.25">
      <c r="A14" s="174"/>
      <c r="B14" s="195" t="s">
        <v>8</v>
      </c>
      <c r="C14" s="175" t="s">
        <v>9</v>
      </c>
      <c r="D14" s="178" t="s">
        <v>10</v>
      </c>
      <c r="E14" s="181" t="s">
        <v>11</v>
      </c>
      <c r="F14" s="182"/>
      <c r="G14" s="182"/>
      <c r="H14" s="183"/>
      <c r="I14" s="184" t="s">
        <v>12</v>
      </c>
      <c r="J14" s="185"/>
      <c r="K14" s="185"/>
      <c r="L14" s="185"/>
      <c r="M14" s="185"/>
      <c r="N14" s="18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3.25" customHeight="1" x14ac:dyDescent="0.25">
      <c r="A15" s="169"/>
      <c r="B15" s="196"/>
      <c r="C15" s="176"/>
      <c r="D15" s="179"/>
      <c r="E15" s="189" t="s">
        <v>13</v>
      </c>
      <c r="F15" s="191" t="s">
        <v>14</v>
      </c>
      <c r="G15" s="192"/>
      <c r="H15" s="193"/>
      <c r="I15" s="187"/>
      <c r="J15" s="188"/>
      <c r="K15" s="188"/>
      <c r="L15" s="188"/>
      <c r="M15" s="188"/>
      <c r="N15" s="17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7.5" customHeight="1" x14ac:dyDescent="0.25">
      <c r="A16" s="169"/>
      <c r="B16" s="197"/>
      <c r="C16" s="177"/>
      <c r="D16" s="180"/>
      <c r="E16" s="190"/>
      <c r="F16" s="12" t="s">
        <v>15</v>
      </c>
      <c r="G16" s="12" t="s">
        <v>16</v>
      </c>
      <c r="H16" s="13" t="s">
        <v>17</v>
      </c>
      <c r="I16" s="14">
        <v>1</v>
      </c>
      <c r="J16" s="12">
        <v>2</v>
      </c>
      <c r="K16" s="12">
        <v>3</v>
      </c>
      <c r="L16" s="12">
        <v>4</v>
      </c>
      <c r="M16" s="12">
        <v>5</v>
      </c>
      <c r="N16" s="15">
        <v>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0" customHeight="1" x14ac:dyDescent="0.25">
      <c r="A17" s="16"/>
      <c r="B17" s="17" t="s">
        <v>18</v>
      </c>
      <c r="C17" s="18" t="s">
        <v>19</v>
      </c>
      <c r="D17" s="19">
        <f t="shared" ref="D17:N17" si="0">SUM(D18:D22)</f>
        <v>16</v>
      </c>
      <c r="E17" s="20">
        <f t="shared" si="0"/>
        <v>360</v>
      </c>
      <c r="F17" s="20">
        <f t="shared" si="0"/>
        <v>142</v>
      </c>
      <c r="G17" s="20">
        <f t="shared" si="0"/>
        <v>197</v>
      </c>
      <c r="H17" s="21">
        <f t="shared" si="0"/>
        <v>21</v>
      </c>
      <c r="I17" s="22">
        <f t="shared" si="0"/>
        <v>60</v>
      </c>
      <c r="J17" s="20">
        <f t="shared" si="0"/>
        <v>60</v>
      </c>
      <c r="K17" s="20">
        <f t="shared" si="0"/>
        <v>30</v>
      </c>
      <c r="L17" s="20">
        <f t="shared" si="0"/>
        <v>135</v>
      </c>
      <c r="M17" s="20">
        <f t="shared" si="0"/>
        <v>0</v>
      </c>
      <c r="N17" s="23">
        <f t="shared" si="0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0" customHeight="1" x14ac:dyDescent="0.25">
      <c r="A18" s="16"/>
      <c r="B18" s="109" t="s">
        <v>20</v>
      </c>
      <c r="C18" s="110" t="s">
        <v>21</v>
      </c>
      <c r="D18" s="111">
        <v>4</v>
      </c>
      <c r="E18" s="66">
        <v>120</v>
      </c>
      <c r="F18" s="66">
        <v>42</v>
      </c>
      <c r="G18" s="66">
        <v>72</v>
      </c>
      <c r="H18" s="112">
        <v>6</v>
      </c>
      <c r="I18" s="113">
        <v>60</v>
      </c>
      <c r="J18" s="66">
        <v>60</v>
      </c>
      <c r="K18" s="66"/>
      <c r="L18" s="66"/>
      <c r="M18" s="66"/>
      <c r="N18" s="1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0" customHeight="1" x14ac:dyDescent="0.25">
      <c r="A19" s="16"/>
      <c r="B19" s="115" t="s">
        <v>22</v>
      </c>
      <c r="C19" s="88" t="s">
        <v>23</v>
      </c>
      <c r="D19" s="74">
        <v>5</v>
      </c>
      <c r="E19" s="75">
        <v>75</v>
      </c>
      <c r="F19" s="75">
        <v>41</v>
      </c>
      <c r="G19" s="75">
        <v>29</v>
      </c>
      <c r="H19" s="76">
        <v>5</v>
      </c>
      <c r="I19" s="77"/>
      <c r="J19" s="75"/>
      <c r="K19" s="75"/>
      <c r="L19" s="75">
        <f>E19</f>
        <v>75</v>
      </c>
      <c r="M19" s="75"/>
      <c r="N19" s="11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0" customHeight="1" x14ac:dyDescent="0.25">
      <c r="A20" s="16"/>
      <c r="B20" s="115" t="s">
        <v>24</v>
      </c>
      <c r="C20" s="88" t="s">
        <v>25</v>
      </c>
      <c r="D20" s="74">
        <v>2</v>
      </c>
      <c r="E20" s="75">
        <v>30</v>
      </c>
      <c r="F20" s="75">
        <v>18</v>
      </c>
      <c r="G20" s="75">
        <v>10</v>
      </c>
      <c r="H20" s="76">
        <v>2</v>
      </c>
      <c r="I20" s="77"/>
      <c r="J20" s="75"/>
      <c r="K20" s="75">
        <f>E20</f>
        <v>30</v>
      </c>
      <c r="L20" s="75"/>
      <c r="M20" s="75"/>
      <c r="N20" s="1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0" customHeight="1" x14ac:dyDescent="0.25">
      <c r="A21" s="16"/>
      <c r="B21" s="115" t="s">
        <v>26</v>
      </c>
      <c r="C21" s="88" t="s">
        <v>27</v>
      </c>
      <c r="D21" s="74">
        <v>3</v>
      </c>
      <c r="E21" s="75">
        <v>75</v>
      </c>
      <c r="F21" s="75">
        <v>36</v>
      </c>
      <c r="G21" s="75">
        <v>35</v>
      </c>
      <c r="H21" s="76">
        <v>4</v>
      </c>
      <c r="I21" s="77"/>
      <c r="J21" s="75"/>
      <c r="K21" s="75"/>
      <c r="L21" s="75"/>
      <c r="M21" s="75"/>
      <c r="N21" s="11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0" customHeight="1" x14ac:dyDescent="0.25">
      <c r="A22" s="16"/>
      <c r="B22" s="117" t="s">
        <v>28</v>
      </c>
      <c r="C22" s="118" t="s">
        <v>29</v>
      </c>
      <c r="D22" s="119">
        <v>2</v>
      </c>
      <c r="E22" s="120">
        <v>60</v>
      </c>
      <c r="F22" s="120">
        <v>5</v>
      </c>
      <c r="G22" s="120">
        <v>51</v>
      </c>
      <c r="H22" s="121">
        <v>4</v>
      </c>
      <c r="I22" s="122"/>
      <c r="J22" s="120"/>
      <c r="K22" s="120"/>
      <c r="L22" s="120">
        <f>E22</f>
        <v>60</v>
      </c>
      <c r="M22" s="120"/>
      <c r="N22" s="12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0" customHeight="1" x14ac:dyDescent="0.25">
      <c r="A23" s="16"/>
      <c r="B23" s="17" t="s">
        <v>30</v>
      </c>
      <c r="C23" s="52" t="s">
        <v>31</v>
      </c>
      <c r="D23" s="19">
        <f t="shared" ref="D23:N23" si="1">D24+D31+D59</f>
        <v>105</v>
      </c>
      <c r="E23" s="20">
        <f t="shared" si="1"/>
        <v>2781</v>
      </c>
      <c r="F23" s="20">
        <f t="shared" si="1"/>
        <v>681</v>
      </c>
      <c r="G23" s="20">
        <f t="shared" si="1"/>
        <v>1992</v>
      </c>
      <c r="H23" s="21">
        <f t="shared" si="1"/>
        <v>108</v>
      </c>
      <c r="I23" s="22">
        <f t="shared" si="1"/>
        <v>398</v>
      </c>
      <c r="J23" s="20">
        <f t="shared" si="1"/>
        <v>350</v>
      </c>
      <c r="K23" s="20">
        <f t="shared" si="1"/>
        <v>700</v>
      </c>
      <c r="L23" s="20">
        <f t="shared" si="1"/>
        <v>328</v>
      </c>
      <c r="M23" s="20">
        <f t="shared" si="1"/>
        <v>717</v>
      </c>
      <c r="N23" s="23">
        <f t="shared" si="1"/>
        <v>288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0" customHeight="1" x14ac:dyDescent="0.25">
      <c r="A24" s="16"/>
      <c r="B24" s="55" t="s">
        <v>32</v>
      </c>
      <c r="C24" s="56" t="s">
        <v>33</v>
      </c>
      <c r="D24" s="57">
        <f t="shared" ref="D24:N24" si="2">SUM(D25:D30)</f>
        <v>11</v>
      </c>
      <c r="E24" s="58">
        <f t="shared" si="2"/>
        <v>225</v>
      </c>
      <c r="F24" s="58">
        <f t="shared" si="2"/>
        <v>145</v>
      </c>
      <c r="G24" s="58">
        <f t="shared" si="2"/>
        <v>67</v>
      </c>
      <c r="H24" s="58">
        <f t="shared" si="2"/>
        <v>13</v>
      </c>
      <c r="I24" s="57">
        <f t="shared" si="2"/>
        <v>70</v>
      </c>
      <c r="J24" s="58">
        <f t="shared" si="2"/>
        <v>30</v>
      </c>
      <c r="K24" s="58">
        <f t="shared" si="2"/>
        <v>0</v>
      </c>
      <c r="L24" s="58">
        <f t="shared" si="2"/>
        <v>40</v>
      </c>
      <c r="M24" s="58">
        <f t="shared" si="2"/>
        <v>45</v>
      </c>
      <c r="N24" s="60">
        <f t="shared" si="2"/>
        <v>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0" customHeight="1" x14ac:dyDescent="0.25">
      <c r="A25" s="16"/>
      <c r="B25" s="109" t="s">
        <v>34</v>
      </c>
      <c r="C25" s="124" t="s">
        <v>35</v>
      </c>
      <c r="D25" s="111">
        <v>1</v>
      </c>
      <c r="E25" s="66">
        <f>SUM(F25:H25)</f>
        <v>30</v>
      </c>
      <c r="F25" s="66">
        <v>14</v>
      </c>
      <c r="G25" s="66">
        <v>14</v>
      </c>
      <c r="H25" s="112">
        <v>2</v>
      </c>
      <c r="I25" s="113"/>
      <c r="J25" s="66">
        <f>E25</f>
        <v>30</v>
      </c>
      <c r="K25" s="66"/>
      <c r="L25" s="66"/>
      <c r="M25" s="66"/>
      <c r="N25" s="12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0" customHeight="1" x14ac:dyDescent="0.25">
      <c r="A26" s="16"/>
      <c r="B26" s="115" t="s">
        <v>36</v>
      </c>
      <c r="C26" s="73" t="s">
        <v>37</v>
      </c>
      <c r="D26" s="74">
        <v>2</v>
      </c>
      <c r="E26" s="75">
        <v>45</v>
      </c>
      <c r="F26" s="75">
        <v>15</v>
      </c>
      <c r="G26" s="75">
        <v>28</v>
      </c>
      <c r="H26" s="76">
        <v>2</v>
      </c>
      <c r="I26" s="77"/>
      <c r="J26" s="75"/>
      <c r="K26" s="75"/>
      <c r="L26" s="75"/>
      <c r="M26" s="75">
        <f>E26</f>
        <v>45</v>
      </c>
      <c r="N26" s="11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0" customHeight="1" x14ac:dyDescent="0.25">
      <c r="A27" s="16"/>
      <c r="B27" s="115" t="s">
        <v>38</v>
      </c>
      <c r="C27" s="126" t="s">
        <v>39</v>
      </c>
      <c r="D27" s="74">
        <v>2</v>
      </c>
      <c r="E27" s="75">
        <f t="shared" ref="E27:E28" si="3">SUM(F27:H27)</f>
        <v>40</v>
      </c>
      <c r="F27" s="75">
        <v>17</v>
      </c>
      <c r="G27" s="75">
        <v>20</v>
      </c>
      <c r="H27" s="76">
        <v>3</v>
      </c>
      <c r="I27" s="127"/>
      <c r="J27" s="128"/>
      <c r="K27" s="129"/>
      <c r="L27" s="128">
        <f>E27</f>
        <v>40</v>
      </c>
      <c r="M27" s="129"/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0" customHeight="1" x14ac:dyDescent="0.25">
      <c r="A28" s="16"/>
      <c r="B28" s="115" t="s">
        <v>40</v>
      </c>
      <c r="C28" s="126" t="s">
        <v>41</v>
      </c>
      <c r="D28" s="119">
        <v>2</v>
      </c>
      <c r="E28" s="120">
        <f t="shared" si="3"/>
        <v>40</v>
      </c>
      <c r="F28" s="120">
        <v>33</v>
      </c>
      <c r="G28" s="120">
        <v>5</v>
      </c>
      <c r="H28" s="121">
        <v>2</v>
      </c>
      <c r="I28" s="127"/>
      <c r="J28" s="129"/>
      <c r="K28" s="129"/>
      <c r="L28" s="129"/>
      <c r="M28" s="129"/>
      <c r="N28" s="131">
        <f>E28</f>
        <v>40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0" customHeight="1" x14ac:dyDescent="0.25">
      <c r="A29" s="16"/>
      <c r="B29" s="117" t="s">
        <v>42</v>
      </c>
      <c r="C29" s="132" t="s">
        <v>43</v>
      </c>
      <c r="D29" s="133">
        <v>2</v>
      </c>
      <c r="E29" s="134">
        <v>40</v>
      </c>
      <c r="F29" s="134">
        <v>38</v>
      </c>
      <c r="G29" s="134">
        <v>0</v>
      </c>
      <c r="H29" s="135">
        <v>2</v>
      </c>
      <c r="I29" s="134">
        <v>40</v>
      </c>
      <c r="J29" s="129"/>
      <c r="K29" s="129"/>
      <c r="L29" s="129"/>
      <c r="M29" s="129"/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16"/>
      <c r="B30" s="136" t="s">
        <v>44</v>
      </c>
      <c r="C30" s="137" t="s">
        <v>45</v>
      </c>
      <c r="D30" s="138">
        <v>2</v>
      </c>
      <c r="E30" s="139">
        <v>30</v>
      </c>
      <c r="F30" s="139">
        <v>28</v>
      </c>
      <c r="G30" s="139">
        <v>0</v>
      </c>
      <c r="H30" s="140">
        <v>2</v>
      </c>
      <c r="I30" s="138">
        <v>30</v>
      </c>
      <c r="J30" s="141"/>
      <c r="K30" s="141"/>
      <c r="L30" s="141"/>
      <c r="M30" s="141"/>
      <c r="N30" s="14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0" customHeight="1" x14ac:dyDescent="0.25">
      <c r="A31" s="2"/>
      <c r="B31" s="55" t="s">
        <v>46</v>
      </c>
      <c r="C31" s="56" t="s">
        <v>47</v>
      </c>
      <c r="D31" s="83">
        <f t="shared" ref="D31:N31" si="4">SUM(D32:D58)</f>
        <v>90</v>
      </c>
      <c r="E31" s="58">
        <f t="shared" si="4"/>
        <v>2460</v>
      </c>
      <c r="F31" s="58">
        <f t="shared" si="4"/>
        <v>506</v>
      </c>
      <c r="G31" s="58">
        <f t="shared" si="4"/>
        <v>1865</v>
      </c>
      <c r="H31" s="59">
        <f t="shared" si="4"/>
        <v>89</v>
      </c>
      <c r="I31" s="57">
        <f t="shared" si="4"/>
        <v>328</v>
      </c>
      <c r="J31" s="58">
        <f t="shared" si="4"/>
        <v>320</v>
      </c>
      <c r="K31" s="58">
        <f t="shared" si="4"/>
        <v>700</v>
      </c>
      <c r="L31" s="58">
        <f t="shared" si="4"/>
        <v>288</v>
      </c>
      <c r="M31" s="58">
        <f t="shared" si="4"/>
        <v>672</v>
      </c>
      <c r="N31" s="60">
        <f t="shared" si="4"/>
        <v>152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0" customHeight="1" x14ac:dyDescent="0.25">
      <c r="A32" s="2"/>
      <c r="B32" s="61" t="s">
        <v>48</v>
      </c>
      <c r="C32" s="143" t="s">
        <v>49</v>
      </c>
      <c r="D32" s="62">
        <v>2</v>
      </c>
      <c r="E32" s="63">
        <v>32</v>
      </c>
      <c r="F32" s="63">
        <v>10</v>
      </c>
      <c r="G32" s="63">
        <v>20</v>
      </c>
      <c r="H32" s="64">
        <v>2</v>
      </c>
      <c r="I32" s="63">
        <v>32</v>
      </c>
      <c r="J32" s="66"/>
      <c r="K32" s="66"/>
      <c r="L32" s="66"/>
      <c r="M32" s="66"/>
      <c r="N32" s="12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0" customHeight="1" x14ac:dyDescent="0.25">
      <c r="A33" s="2"/>
      <c r="B33" s="61" t="s">
        <v>50</v>
      </c>
      <c r="C33" s="68" t="s">
        <v>51</v>
      </c>
      <c r="D33" s="69">
        <v>2</v>
      </c>
      <c r="E33" s="70">
        <f t="shared" ref="E33:E41" si="5">SUM(F33:H33)</f>
        <v>48</v>
      </c>
      <c r="F33" s="70">
        <v>15</v>
      </c>
      <c r="G33" s="70">
        <v>30</v>
      </c>
      <c r="H33" s="71">
        <v>3</v>
      </c>
      <c r="I33" s="72">
        <f t="shared" ref="I33:I34" si="6">E33</f>
        <v>48</v>
      </c>
      <c r="J33" s="66"/>
      <c r="K33" s="66"/>
      <c r="L33" s="66"/>
      <c r="M33" s="66"/>
      <c r="N33" s="12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0" customHeight="1" x14ac:dyDescent="0.25">
      <c r="A34" s="2"/>
      <c r="B34" s="85" t="s">
        <v>52</v>
      </c>
      <c r="C34" s="73" t="s">
        <v>53</v>
      </c>
      <c r="D34" s="74">
        <f t="shared" ref="D34:D42" si="7">ROUND(F34/15+G34/30,0)</f>
        <v>3</v>
      </c>
      <c r="E34" s="75">
        <f t="shared" si="5"/>
        <v>60</v>
      </c>
      <c r="F34" s="75">
        <v>28</v>
      </c>
      <c r="G34" s="75">
        <v>29</v>
      </c>
      <c r="H34" s="76">
        <v>3</v>
      </c>
      <c r="I34" s="77">
        <f t="shared" si="6"/>
        <v>60</v>
      </c>
      <c r="J34" s="75"/>
      <c r="K34" s="75"/>
      <c r="L34" s="75"/>
      <c r="M34" s="75"/>
      <c r="N34" s="11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30" customHeight="1" x14ac:dyDescent="0.25">
      <c r="A35" s="2"/>
      <c r="B35" s="61" t="s">
        <v>125</v>
      </c>
      <c r="C35" s="78" t="s">
        <v>55</v>
      </c>
      <c r="D35" s="69">
        <f t="shared" si="7"/>
        <v>3</v>
      </c>
      <c r="E35" s="70">
        <f t="shared" si="5"/>
        <v>80</v>
      </c>
      <c r="F35" s="70">
        <v>16</v>
      </c>
      <c r="G35" s="70">
        <v>60</v>
      </c>
      <c r="H35" s="71">
        <v>4</v>
      </c>
      <c r="I35" s="72">
        <v>80</v>
      </c>
      <c r="J35" s="66"/>
      <c r="K35" s="66"/>
      <c r="L35" s="66"/>
      <c r="M35" s="66"/>
      <c r="N35" s="12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0" customHeight="1" x14ac:dyDescent="0.25">
      <c r="A36" s="2"/>
      <c r="B36" s="85" t="s">
        <v>56</v>
      </c>
      <c r="C36" s="88" t="s">
        <v>57</v>
      </c>
      <c r="D36" s="74">
        <f t="shared" si="7"/>
        <v>2</v>
      </c>
      <c r="E36" s="75">
        <f t="shared" si="5"/>
        <v>48</v>
      </c>
      <c r="F36" s="75">
        <v>15</v>
      </c>
      <c r="G36" s="75">
        <v>30</v>
      </c>
      <c r="H36" s="76">
        <v>3</v>
      </c>
      <c r="I36" s="77">
        <f>E36</f>
        <v>48</v>
      </c>
      <c r="J36" s="75"/>
      <c r="K36" s="75"/>
      <c r="L36" s="75"/>
      <c r="M36" s="75"/>
      <c r="N36" s="11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0" customHeight="1" x14ac:dyDescent="0.25">
      <c r="A37" s="2"/>
      <c r="B37" s="85" t="s">
        <v>58</v>
      </c>
      <c r="C37" s="88" t="s">
        <v>59</v>
      </c>
      <c r="D37" s="74">
        <f t="shared" si="7"/>
        <v>3</v>
      </c>
      <c r="E37" s="75">
        <f t="shared" si="5"/>
        <v>60</v>
      </c>
      <c r="F37" s="75">
        <v>28</v>
      </c>
      <c r="G37" s="75">
        <v>29</v>
      </c>
      <c r="H37" s="76">
        <v>3</v>
      </c>
      <c r="I37" s="77"/>
      <c r="J37" s="75">
        <f>E37</f>
        <v>60</v>
      </c>
      <c r="K37" s="75"/>
      <c r="L37" s="75"/>
      <c r="M37" s="75"/>
      <c r="N37" s="11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0" customHeight="1" x14ac:dyDescent="0.25">
      <c r="A38" s="2"/>
      <c r="B38" s="85" t="s">
        <v>60</v>
      </c>
      <c r="C38" s="144" t="s">
        <v>61</v>
      </c>
      <c r="D38" s="74">
        <f t="shared" si="7"/>
        <v>3</v>
      </c>
      <c r="E38" s="75">
        <f t="shared" si="5"/>
        <v>60</v>
      </c>
      <c r="F38" s="75">
        <v>28</v>
      </c>
      <c r="G38" s="75">
        <v>29</v>
      </c>
      <c r="H38" s="76">
        <v>3</v>
      </c>
      <c r="I38" s="77"/>
      <c r="J38" s="75"/>
      <c r="K38" s="75"/>
      <c r="L38" s="75"/>
      <c r="M38" s="75"/>
      <c r="N38" s="87">
        <f>E38</f>
        <v>60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0" customHeight="1" x14ac:dyDescent="0.25">
      <c r="A39" s="2"/>
      <c r="B39" s="85" t="s">
        <v>62</v>
      </c>
      <c r="C39" s="88" t="s">
        <v>63</v>
      </c>
      <c r="D39" s="74">
        <f t="shared" si="7"/>
        <v>3</v>
      </c>
      <c r="E39" s="75">
        <f t="shared" si="5"/>
        <v>80</v>
      </c>
      <c r="F39" s="75">
        <v>16</v>
      </c>
      <c r="G39" s="75">
        <v>60</v>
      </c>
      <c r="H39" s="76">
        <v>4</v>
      </c>
      <c r="I39" s="77"/>
      <c r="J39" s="75">
        <f>E39</f>
        <v>80</v>
      </c>
      <c r="K39" s="75"/>
      <c r="L39" s="75"/>
      <c r="M39" s="75"/>
      <c r="N39" s="14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30" customHeight="1" x14ac:dyDescent="0.25">
      <c r="A40" s="89"/>
      <c r="B40" s="85" t="s">
        <v>64</v>
      </c>
      <c r="C40" s="88" t="s">
        <v>126</v>
      </c>
      <c r="D40" s="74">
        <f t="shared" si="7"/>
        <v>3</v>
      </c>
      <c r="E40" s="75">
        <f t="shared" si="5"/>
        <v>60</v>
      </c>
      <c r="F40" s="75">
        <v>28</v>
      </c>
      <c r="G40" s="75">
        <v>29</v>
      </c>
      <c r="H40" s="76">
        <v>3</v>
      </c>
      <c r="I40" s="77"/>
      <c r="J40" s="75"/>
      <c r="K40" s="75">
        <f>E40</f>
        <v>60</v>
      </c>
      <c r="L40" s="75"/>
      <c r="M40" s="75"/>
      <c r="N40" s="11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30" customHeight="1" x14ac:dyDescent="0.25">
      <c r="A41" s="89"/>
      <c r="B41" s="85" t="s">
        <v>66</v>
      </c>
      <c r="C41" s="88" t="s">
        <v>67</v>
      </c>
      <c r="D41" s="74">
        <f t="shared" si="7"/>
        <v>3</v>
      </c>
      <c r="E41" s="75">
        <f t="shared" si="5"/>
        <v>80</v>
      </c>
      <c r="F41" s="75">
        <v>16</v>
      </c>
      <c r="G41" s="75">
        <v>60</v>
      </c>
      <c r="H41" s="76">
        <v>4</v>
      </c>
      <c r="I41" s="77"/>
      <c r="J41" s="75">
        <f t="shared" ref="J41:J42" si="8">E41</f>
        <v>80</v>
      </c>
      <c r="K41" s="75"/>
      <c r="L41" s="75"/>
      <c r="M41" s="75"/>
      <c r="N41" s="11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0" customHeight="1" x14ac:dyDescent="0.25">
      <c r="A42" s="89"/>
      <c r="B42" s="85" t="s">
        <v>68</v>
      </c>
      <c r="C42" s="88" t="s">
        <v>69</v>
      </c>
      <c r="D42" s="74">
        <f t="shared" si="7"/>
        <v>2</v>
      </c>
      <c r="E42" s="139">
        <v>40</v>
      </c>
      <c r="F42" s="75">
        <v>14</v>
      </c>
      <c r="G42" s="75">
        <v>22</v>
      </c>
      <c r="H42" s="76">
        <v>4</v>
      </c>
      <c r="I42" s="146"/>
      <c r="J42" s="75">
        <f t="shared" si="8"/>
        <v>40</v>
      </c>
      <c r="K42" s="75"/>
      <c r="L42" s="75"/>
      <c r="M42" s="75"/>
      <c r="N42" s="11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30" customHeight="1" x14ac:dyDescent="0.25">
      <c r="A43" s="89"/>
      <c r="B43" s="85" t="s">
        <v>70</v>
      </c>
      <c r="C43" s="88" t="s">
        <v>71</v>
      </c>
      <c r="D43" s="74">
        <v>2</v>
      </c>
      <c r="E43" s="75">
        <v>32</v>
      </c>
      <c r="F43" s="75">
        <v>10</v>
      </c>
      <c r="G43" s="75">
        <v>20</v>
      </c>
      <c r="H43" s="76">
        <v>2</v>
      </c>
      <c r="I43" s="77"/>
      <c r="J43" s="75"/>
      <c r="K43" s="75"/>
      <c r="L43" s="75"/>
      <c r="M43" s="75">
        <f>E43</f>
        <v>32</v>
      </c>
      <c r="N43" s="14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30" customHeight="1" x14ac:dyDescent="0.25">
      <c r="A44" s="89"/>
      <c r="B44" s="85" t="s">
        <v>72</v>
      </c>
      <c r="C44" s="88" t="s">
        <v>73</v>
      </c>
      <c r="D44" s="74">
        <f t="shared" ref="D44:D47" si="9">ROUND(F44/15+G44/30,0)</f>
        <v>3</v>
      </c>
      <c r="E44" s="75">
        <f t="shared" ref="E44:E47" si="10">SUM(F44:H44)</f>
        <v>80</v>
      </c>
      <c r="F44" s="75">
        <v>16</v>
      </c>
      <c r="G44" s="75">
        <v>60</v>
      </c>
      <c r="H44" s="76">
        <v>4</v>
      </c>
      <c r="I44" s="77"/>
      <c r="J44" s="75"/>
      <c r="K44" s="75">
        <f>E44</f>
        <v>80</v>
      </c>
      <c r="L44" s="75"/>
      <c r="M44" s="75"/>
      <c r="N44" s="145"/>
      <c r="O44" s="84"/>
      <c r="P44" s="84"/>
      <c r="Q44" s="2"/>
      <c r="R44" s="2"/>
      <c r="S44" s="2"/>
      <c r="T44" s="2"/>
      <c r="U44" s="2"/>
      <c r="V44" s="2"/>
      <c r="W44" s="2"/>
      <c r="X44" s="2"/>
      <c r="Y44" s="2"/>
    </row>
    <row r="45" spans="1:25" ht="30" customHeight="1" x14ac:dyDescent="0.25">
      <c r="A45" s="89"/>
      <c r="B45" s="85" t="s">
        <v>74</v>
      </c>
      <c r="C45" s="88" t="s">
        <v>75</v>
      </c>
      <c r="D45" s="74">
        <f t="shared" si="9"/>
        <v>3</v>
      </c>
      <c r="E45" s="75">
        <f t="shared" si="10"/>
        <v>60</v>
      </c>
      <c r="F45" s="75">
        <v>28</v>
      </c>
      <c r="G45" s="75">
        <v>29</v>
      </c>
      <c r="H45" s="76">
        <v>3</v>
      </c>
      <c r="I45" s="77"/>
      <c r="J45" s="75">
        <f>E45</f>
        <v>60</v>
      </c>
      <c r="K45" s="75"/>
      <c r="L45" s="75"/>
      <c r="M45" s="75"/>
      <c r="N45" s="145"/>
      <c r="O45" s="84"/>
      <c r="P45" s="84"/>
      <c r="Q45" s="2"/>
      <c r="R45" s="2"/>
      <c r="S45" s="2"/>
      <c r="T45" s="2"/>
      <c r="U45" s="2"/>
      <c r="V45" s="2"/>
      <c r="W45" s="2"/>
      <c r="X45" s="2"/>
      <c r="Y45" s="2"/>
    </row>
    <row r="46" spans="1:25" ht="30" customHeight="1" x14ac:dyDescent="0.25">
      <c r="A46" s="89"/>
      <c r="B46" s="85" t="s">
        <v>76</v>
      </c>
      <c r="C46" s="88" t="s">
        <v>77</v>
      </c>
      <c r="D46" s="74">
        <f t="shared" si="9"/>
        <v>3</v>
      </c>
      <c r="E46" s="75">
        <f t="shared" si="10"/>
        <v>80</v>
      </c>
      <c r="F46" s="75">
        <v>16</v>
      </c>
      <c r="G46" s="75">
        <v>60</v>
      </c>
      <c r="H46" s="76">
        <v>4</v>
      </c>
      <c r="I46" s="77"/>
      <c r="J46" s="75"/>
      <c r="K46" s="75"/>
      <c r="L46" s="75"/>
      <c r="M46" s="75">
        <f>E46</f>
        <v>80</v>
      </c>
      <c r="N46" s="87"/>
      <c r="O46" s="84"/>
      <c r="P46" s="84"/>
      <c r="Q46" s="2"/>
      <c r="R46" s="2"/>
      <c r="S46" s="2"/>
      <c r="T46" s="2"/>
      <c r="U46" s="2"/>
      <c r="V46" s="2"/>
      <c r="W46" s="2"/>
      <c r="X46" s="2"/>
      <c r="Y46" s="2"/>
    </row>
    <row r="47" spans="1:25" ht="30" customHeight="1" x14ac:dyDescent="0.25">
      <c r="A47" s="89"/>
      <c r="B47" s="85" t="s">
        <v>78</v>
      </c>
      <c r="C47" s="73" t="s">
        <v>79</v>
      </c>
      <c r="D47" s="74">
        <f t="shared" si="9"/>
        <v>3</v>
      </c>
      <c r="E47" s="75">
        <f t="shared" si="10"/>
        <v>80</v>
      </c>
      <c r="F47" s="75">
        <v>16</v>
      </c>
      <c r="G47" s="75">
        <v>60</v>
      </c>
      <c r="H47" s="76">
        <v>4</v>
      </c>
      <c r="I47" s="77"/>
      <c r="J47" s="147"/>
      <c r="K47" s="75">
        <f>E47</f>
        <v>80</v>
      </c>
      <c r="L47" s="75"/>
      <c r="M47" s="75"/>
      <c r="N47" s="116"/>
      <c r="O47" s="84"/>
      <c r="P47" s="84"/>
      <c r="Q47" s="2"/>
      <c r="R47" s="2"/>
      <c r="S47" s="2"/>
      <c r="T47" s="2"/>
      <c r="U47" s="2"/>
      <c r="V47" s="2"/>
      <c r="W47" s="2"/>
      <c r="X47" s="2"/>
      <c r="Y47" s="2"/>
    </row>
    <row r="48" spans="1:25" ht="30" customHeight="1" x14ac:dyDescent="0.25">
      <c r="A48" s="89"/>
      <c r="B48" s="85" t="s">
        <v>80</v>
      </c>
      <c r="C48" s="73" t="s">
        <v>81</v>
      </c>
      <c r="D48" s="74">
        <v>2</v>
      </c>
      <c r="E48" s="75">
        <v>32</v>
      </c>
      <c r="F48" s="75">
        <v>10</v>
      </c>
      <c r="G48" s="75">
        <v>20</v>
      </c>
      <c r="H48" s="76">
        <v>2</v>
      </c>
      <c r="I48" s="77"/>
      <c r="J48" s="75"/>
      <c r="K48" s="75"/>
      <c r="L48" s="75"/>
      <c r="M48" s="75">
        <f t="shared" ref="M48:M49" si="11">E48</f>
        <v>32</v>
      </c>
      <c r="N48" s="145"/>
      <c r="O48" s="84"/>
      <c r="P48" s="84"/>
      <c r="Q48" s="2"/>
      <c r="R48" s="2"/>
      <c r="S48" s="2"/>
      <c r="T48" s="2"/>
      <c r="U48" s="2"/>
      <c r="V48" s="2"/>
      <c r="W48" s="2"/>
      <c r="X48" s="2"/>
      <c r="Y48" s="2"/>
    </row>
    <row r="49" spans="1:25" ht="30" customHeight="1" x14ac:dyDescent="0.25">
      <c r="A49" s="89"/>
      <c r="B49" s="85" t="s">
        <v>82</v>
      </c>
      <c r="C49" s="90" t="s">
        <v>83</v>
      </c>
      <c r="D49" s="74">
        <v>2</v>
      </c>
      <c r="E49" s="75">
        <v>48</v>
      </c>
      <c r="F49" s="75">
        <v>15</v>
      </c>
      <c r="G49" s="75">
        <v>30</v>
      </c>
      <c r="H49" s="76">
        <v>3</v>
      </c>
      <c r="I49" s="77"/>
      <c r="J49" s="75"/>
      <c r="K49" s="75"/>
      <c r="L49" s="75"/>
      <c r="M49" s="75">
        <f t="shared" si="11"/>
        <v>48</v>
      </c>
      <c r="N49" s="87"/>
      <c r="O49" s="84"/>
      <c r="P49" s="84"/>
      <c r="Q49" s="2"/>
      <c r="R49" s="2"/>
      <c r="S49" s="2"/>
      <c r="T49" s="2"/>
      <c r="U49" s="2"/>
      <c r="V49" s="2"/>
      <c r="W49" s="2"/>
      <c r="X49" s="2"/>
      <c r="Y49" s="2"/>
    </row>
    <row r="50" spans="1:25" ht="30" customHeight="1" x14ac:dyDescent="0.25">
      <c r="A50" s="89"/>
      <c r="B50" s="85" t="s">
        <v>84</v>
      </c>
      <c r="C50" s="88" t="s">
        <v>85</v>
      </c>
      <c r="D50" s="74">
        <f t="shared" ref="D50:D51" si="12">ROUND(F50/15+G50/30,0)</f>
        <v>3</v>
      </c>
      <c r="E50" s="75">
        <f t="shared" ref="E50:E51" si="13">SUM(F50:H50)</f>
        <v>80</v>
      </c>
      <c r="F50" s="75">
        <v>16</v>
      </c>
      <c r="G50" s="75">
        <v>60</v>
      </c>
      <c r="H50" s="76">
        <v>4</v>
      </c>
      <c r="I50" s="77"/>
      <c r="J50" s="75"/>
      <c r="K50" s="75"/>
      <c r="L50" s="75">
        <f t="shared" ref="L50:L51" si="14">E50</f>
        <v>80</v>
      </c>
      <c r="M50" s="75"/>
      <c r="N50" s="11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30" customHeight="1" x14ac:dyDescent="0.25">
      <c r="A51" s="89"/>
      <c r="B51" s="85" t="s">
        <v>86</v>
      </c>
      <c r="C51" s="88" t="s">
        <v>127</v>
      </c>
      <c r="D51" s="74">
        <f t="shared" si="12"/>
        <v>3</v>
      </c>
      <c r="E51" s="75">
        <f t="shared" si="13"/>
        <v>80</v>
      </c>
      <c r="F51" s="75">
        <v>16</v>
      </c>
      <c r="G51" s="75">
        <v>60</v>
      </c>
      <c r="H51" s="76">
        <v>4</v>
      </c>
      <c r="I51" s="77"/>
      <c r="J51" s="75"/>
      <c r="K51" s="75"/>
      <c r="L51" s="75">
        <f t="shared" si="14"/>
        <v>80</v>
      </c>
      <c r="M51" s="75"/>
      <c r="N51" s="8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30" customHeight="1" x14ac:dyDescent="0.25">
      <c r="A52" s="89"/>
      <c r="B52" s="85" t="s">
        <v>88</v>
      </c>
      <c r="C52" s="90" t="s">
        <v>89</v>
      </c>
      <c r="D52" s="74">
        <v>2</v>
      </c>
      <c r="E52" s="75">
        <v>32</v>
      </c>
      <c r="F52" s="75">
        <v>10</v>
      </c>
      <c r="G52" s="75">
        <v>20</v>
      </c>
      <c r="H52" s="76">
        <v>2</v>
      </c>
      <c r="I52" s="77"/>
      <c r="J52" s="75"/>
      <c r="K52" s="75"/>
      <c r="L52" s="75"/>
      <c r="M52" s="75"/>
      <c r="N52" s="87">
        <f>E52</f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30" customHeight="1" x14ac:dyDescent="0.25">
      <c r="A53" s="89"/>
      <c r="B53" s="85" t="s">
        <v>90</v>
      </c>
      <c r="C53" s="90" t="s">
        <v>91</v>
      </c>
      <c r="D53" s="74">
        <f t="shared" ref="D53:D56" si="15">ROUND(F53/15+G53/30,0)</f>
        <v>3</v>
      </c>
      <c r="E53" s="75">
        <f>SUM(F53:H53)</f>
        <v>80</v>
      </c>
      <c r="F53" s="75">
        <v>16</v>
      </c>
      <c r="G53" s="75">
        <v>60</v>
      </c>
      <c r="H53" s="76">
        <v>4</v>
      </c>
      <c r="I53" s="77"/>
      <c r="J53" s="75"/>
      <c r="K53" s="75"/>
      <c r="L53" s="75">
        <f t="shared" ref="L53:L54" si="16">E53</f>
        <v>80</v>
      </c>
      <c r="M53" s="75"/>
      <c r="N53" s="1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30" customHeight="1" x14ac:dyDescent="0.25">
      <c r="A54" s="2"/>
      <c r="B54" s="85" t="s">
        <v>92</v>
      </c>
      <c r="C54" s="88" t="s">
        <v>128</v>
      </c>
      <c r="D54" s="74">
        <f t="shared" si="15"/>
        <v>2</v>
      </c>
      <c r="E54" s="75">
        <v>48</v>
      </c>
      <c r="F54" s="75">
        <v>15</v>
      </c>
      <c r="G54" s="75">
        <v>30</v>
      </c>
      <c r="H54" s="76">
        <v>3</v>
      </c>
      <c r="I54" s="77"/>
      <c r="J54" s="75"/>
      <c r="K54" s="75"/>
      <c r="L54" s="75">
        <f t="shared" si="16"/>
        <v>48</v>
      </c>
      <c r="M54" s="75"/>
      <c r="N54" s="8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30" customHeight="1" x14ac:dyDescent="0.25">
      <c r="A55" s="2"/>
      <c r="B55" s="85" t="s">
        <v>94</v>
      </c>
      <c r="C55" s="73" t="s">
        <v>129</v>
      </c>
      <c r="D55" s="74">
        <f t="shared" si="15"/>
        <v>3</v>
      </c>
      <c r="E55" s="75">
        <v>60</v>
      </c>
      <c r="F55" s="75">
        <v>28</v>
      </c>
      <c r="G55" s="75">
        <v>29</v>
      </c>
      <c r="H55" s="76">
        <v>3</v>
      </c>
      <c r="I55" s="77">
        <f>E55</f>
        <v>60</v>
      </c>
      <c r="J55" s="75"/>
      <c r="K55" s="75"/>
      <c r="L55" s="75"/>
      <c r="M55" s="75"/>
      <c r="N55" s="8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30" customHeight="1" x14ac:dyDescent="0.25">
      <c r="A56" s="2"/>
      <c r="B56" s="85" t="s">
        <v>96</v>
      </c>
      <c r="C56" s="90" t="s">
        <v>97</v>
      </c>
      <c r="D56" s="74">
        <f t="shared" si="15"/>
        <v>3</v>
      </c>
      <c r="E56" s="75">
        <f>SUM(F56:H56)</f>
        <v>60</v>
      </c>
      <c r="F56" s="75">
        <v>28</v>
      </c>
      <c r="G56" s="75">
        <v>29</v>
      </c>
      <c r="H56" s="76">
        <v>3</v>
      </c>
      <c r="I56" s="77"/>
      <c r="J56" s="75"/>
      <c r="K56" s="75"/>
      <c r="L56" s="75"/>
      <c r="M56" s="75"/>
      <c r="N56" s="87">
        <f>E56</f>
        <v>60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30" customHeight="1" x14ac:dyDescent="0.25">
      <c r="A57" s="89"/>
      <c r="B57" s="85" t="s">
        <v>98</v>
      </c>
      <c r="C57" s="90" t="s">
        <v>99</v>
      </c>
      <c r="D57" s="74">
        <v>12</v>
      </c>
      <c r="E57" s="75">
        <v>480</v>
      </c>
      <c r="F57" s="75">
        <v>26</v>
      </c>
      <c r="G57" s="75">
        <v>450</v>
      </c>
      <c r="H57" s="76">
        <v>4</v>
      </c>
      <c r="I57" s="77"/>
      <c r="J57" s="75"/>
      <c r="K57" s="75">
        <f>E57</f>
        <v>480</v>
      </c>
      <c r="L57" s="75"/>
      <c r="M57" s="75"/>
      <c r="N57" s="8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0" customHeight="1" x14ac:dyDescent="0.25">
      <c r="A58" s="89"/>
      <c r="B58" s="148" t="s">
        <v>100</v>
      </c>
      <c r="C58" s="91" t="s">
        <v>101</v>
      </c>
      <c r="D58" s="119">
        <v>12</v>
      </c>
      <c r="E58" s="120">
        <v>480</v>
      </c>
      <c r="F58" s="120">
        <v>26</v>
      </c>
      <c r="G58" s="120">
        <v>450</v>
      </c>
      <c r="H58" s="121">
        <v>4</v>
      </c>
      <c r="I58" s="122"/>
      <c r="J58" s="120"/>
      <c r="K58" s="120"/>
      <c r="L58" s="120"/>
      <c r="M58" s="120">
        <f>E58</f>
        <v>480</v>
      </c>
      <c r="N58" s="14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0" customHeight="1" x14ac:dyDescent="0.25">
      <c r="A59" s="2"/>
      <c r="B59" s="150" t="s">
        <v>102</v>
      </c>
      <c r="C59" s="52" t="s">
        <v>103</v>
      </c>
      <c r="D59" s="83">
        <f t="shared" ref="D59:M59" si="17">D61+D62</f>
        <v>4</v>
      </c>
      <c r="E59" s="58">
        <f t="shared" si="17"/>
        <v>96</v>
      </c>
      <c r="F59" s="58">
        <f t="shared" si="17"/>
        <v>30</v>
      </c>
      <c r="G59" s="58">
        <f t="shared" si="17"/>
        <v>60</v>
      </c>
      <c r="H59" s="59">
        <f t="shared" si="17"/>
        <v>6</v>
      </c>
      <c r="I59" s="57">
        <f t="shared" si="17"/>
        <v>0</v>
      </c>
      <c r="J59" s="58">
        <f t="shared" si="17"/>
        <v>0</v>
      </c>
      <c r="K59" s="58">
        <f t="shared" si="17"/>
        <v>0</v>
      </c>
      <c r="L59" s="58">
        <f t="shared" si="17"/>
        <v>0</v>
      </c>
      <c r="M59" s="58">
        <f t="shared" si="17"/>
        <v>0</v>
      </c>
      <c r="N59" s="60">
        <f>N63</f>
        <v>96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30" customHeight="1" x14ac:dyDescent="0.25">
      <c r="A60" s="2"/>
      <c r="B60" s="55" t="s">
        <v>104</v>
      </c>
      <c r="C60" s="56" t="s">
        <v>105</v>
      </c>
      <c r="D60" s="151">
        <f t="shared" ref="D60:N60" si="18">D61+D62</f>
        <v>4</v>
      </c>
      <c r="E60" s="152">
        <f t="shared" si="18"/>
        <v>96</v>
      </c>
      <c r="F60" s="152">
        <f t="shared" si="18"/>
        <v>30</v>
      </c>
      <c r="G60" s="152">
        <f t="shared" si="18"/>
        <v>60</v>
      </c>
      <c r="H60" s="153">
        <f t="shared" si="18"/>
        <v>6</v>
      </c>
      <c r="I60" s="154">
        <f t="shared" si="18"/>
        <v>0</v>
      </c>
      <c r="J60" s="152">
        <f t="shared" si="18"/>
        <v>0</v>
      </c>
      <c r="K60" s="152">
        <f t="shared" si="18"/>
        <v>0</v>
      </c>
      <c r="L60" s="152">
        <f t="shared" si="18"/>
        <v>0</v>
      </c>
      <c r="M60" s="152">
        <f t="shared" si="18"/>
        <v>0</v>
      </c>
      <c r="N60" s="155">
        <f t="shared" si="18"/>
        <v>96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30" customHeight="1" x14ac:dyDescent="0.25">
      <c r="A61" s="2"/>
      <c r="B61" s="198" t="s">
        <v>106</v>
      </c>
      <c r="C61" s="156" t="s">
        <v>107</v>
      </c>
      <c r="D61" s="111">
        <v>2</v>
      </c>
      <c r="E61" s="66">
        <v>48</v>
      </c>
      <c r="F61" s="66">
        <v>15</v>
      </c>
      <c r="G61" s="66">
        <v>30</v>
      </c>
      <c r="H61" s="112">
        <v>3</v>
      </c>
      <c r="I61" s="113"/>
      <c r="J61" s="66"/>
      <c r="K61" s="66"/>
      <c r="L61" s="66"/>
      <c r="M61" s="66"/>
      <c r="N61" s="199">
        <v>96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30" customHeight="1" x14ac:dyDescent="0.25">
      <c r="A62" s="2"/>
      <c r="B62" s="197"/>
      <c r="C62" s="157" t="s">
        <v>108</v>
      </c>
      <c r="D62" s="119">
        <v>2</v>
      </c>
      <c r="E62" s="120">
        <v>48</v>
      </c>
      <c r="F62" s="120">
        <v>15</v>
      </c>
      <c r="G62" s="120">
        <v>30</v>
      </c>
      <c r="H62" s="121">
        <v>3</v>
      </c>
      <c r="I62" s="122"/>
      <c r="J62" s="120"/>
      <c r="K62" s="120"/>
      <c r="L62" s="120"/>
      <c r="M62" s="120"/>
      <c r="N62" s="20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30" customHeight="1" x14ac:dyDescent="0.25">
      <c r="A63" s="2"/>
      <c r="B63" s="150" t="s">
        <v>109</v>
      </c>
      <c r="C63" s="52" t="s">
        <v>110</v>
      </c>
      <c r="D63" s="57">
        <f t="shared" ref="D63:N63" si="19">D64+D65</f>
        <v>4</v>
      </c>
      <c r="E63" s="83">
        <f t="shared" si="19"/>
        <v>96</v>
      </c>
      <c r="F63" s="83">
        <f t="shared" si="19"/>
        <v>30</v>
      </c>
      <c r="G63" s="83">
        <f t="shared" si="19"/>
        <v>60</v>
      </c>
      <c r="H63" s="158">
        <f t="shared" si="19"/>
        <v>6</v>
      </c>
      <c r="I63" s="57">
        <f t="shared" si="19"/>
        <v>0</v>
      </c>
      <c r="J63" s="83">
        <f t="shared" si="19"/>
        <v>0</v>
      </c>
      <c r="K63" s="83">
        <f t="shared" si="19"/>
        <v>0</v>
      </c>
      <c r="L63" s="83">
        <f t="shared" si="19"/>
        <v>0</v>
      </c>
      <c r="M63" s="83">
        <f t="shared" si="19"/>
        <v>0</v>
      </c>
      <c r="N63" s="158">
        <f t="shared" si="19"/>
        <v>96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30" customHeight="1" x14ac:dyDescent="0.25">
      <c r="A64" s="204"/>
      <c r="B64" s="198" t="s">
        <v>111</v>
      </c>
      <c r="C64" s="88" t="s">
        <v>112</v>
      </c>
      <c r="D64" s="111">
        <v>2</v>
      </c>
      <c r="E64" s="66">
        <v>48</v>
      </c>
      <c r="F64" s="66">
        <v>15</v>
      </c>
      <c r="G64" s="66">
        <v>30</v>
      </c>
      <c r="H64" s="112">
        <v>3</v>
      </c>
      <c r="I64" s="159"/>
      <c r="J64" s="160"/>
      <c r="K64" s="160"/>
      <c r="L64" s="160"/>
      <c r="M64" s="160"/>
      <c r="N64" s="199">
        <f>E64+E65</f>
        <v>96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30" customHeight="1" x14ac:dyDescent="0.25">
      <c r="A65" s="169"/>
      <c r="B65" s="205"/>
      <c r="C65" s="118" t="s">
        <v>113</v>
      </c>
      <c r="D65" s="119">
        <v>2</v>
      </c>
      <c r="E65" s="120">
        <v>48</v>
      </c>
      <c r="F65" s="120">
        <v>15</v>
      </c>
      <c r="G65" s="120">
        <v>30</v>
      </c>
      <c r="H65" s="121">
        <v>3</v>
      </c>
      <c r="I65" s="161"/>
      <c r="J65" s="162"/>
      <c r="K65" s="162"/>
      <c r="L65" s="162"/>
      <c r="M65" s="162"/>
      <c r="N65" s="20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9.25" customHeight="1" x14ac:dyDescent="0.25">
      <c r="A66" s="97"/>
      <c r="B66" s="201" t="s">
        <v>114</v>
      </c>
      <c r="C66" s="202"/>
      <c r="D66" s="19">
        <f t="shared" ref="D66:N66" si="20">D23+D17</f>
        <v>121</v>
      </c>
      <c r="E66" s="20">
        <f t="shared" si="20"/>
        <v>3141</v>
      </c>
      <c r="F66" s="20">
        <f t="shared" si="20"/>
        <v>823</v>
      </c>
      <c r="G66" s="20">
        <f t="shared" si="20"/>
        <v>2189</v>
      </c>
      <c r="H66" s="21">
        <f t="shared" si="20"/>
        <v>129</v>
      </c>
      <c r="I66" s="22">
        <f t="shared" si="20"/>
        <v>458</v>
      </c>
      <c r="J66" s="20">
        <f t="shared" si="20"/>
        <v>410</v>
      </c>
      <c r="K66" s="20">
        <f t="shared" si="20"/>
        <v>730</v>
      </c>
      <c r="L66" s="20">
        <f t="shared" si="20"/>
        <v>463</v>
      </c>
      <c r="M66" s="20">
        <f t="shared" si="20"/>
        <v>717</v>
      </c>
      <c r="N66" s="23">
        <f t="shared" si="20"/>
        <v>288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 x14ac:dyDescent="0.25">
      <c r="A67" s="2"/>
      <c r="B67" s="2"/>
      <c r="C67" s="2"/>
      <c r="D67" s="2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x14ac:dyDescent="0.25">
      <c r="A68" s="2"/>
      <c r="B68" s="2"/>
      <c r="C68" s="2"/>
      <c r="D68" s="2"/>
      <c r="E68" s="2"/>
      <c r="F68" s="2"/>
      <c r="G68" s="206" t="s">
        <v>115</v>
      </c>
      <c r="H68" s="169"/>
      <c r="I68" s="169"/>
      <c r="J68" s="169"/>
      <c r="K68" s="169"/>
      <c r="L68" s="169"/>
      <c r="M68" s="169"/>
      <c r="N68" s="16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194" t="s">
        <v>116</v>
      </c>
      <c r="C69" s="169"/>
      <c r="D69" s="194" t="s">
        <v>117</v>
      </c>
      <c r="E69" s="169"/>
      <c r="F69" s="169"/>
      <c r="G69" s="169"/>
      <c r="H69" s="98"/>
      <c r="I69" s="194" t="s">
        <v>118</v>
      </c>
      <c r="J69" s="169"/>
      <c r="K69" s="169"/>
      <c r="L69" s="169"/>
      <c r="M69" s="169"/>
      <c r="N69" s="16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4" customHeight="1" x14ac:dyDescent="0.25">
      <c r="A71" s="2"/>
      <c r="B71" s="9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6.25" customHeight="1" x14ac:dyDescent="0.25">
      <c r="A73" s="2"/>
      <c r="B73" s="203" t="s">
        <v>119</v>
      </c>
      <c r="C73" s="169"/>
      <c r="D73" s="194" t="s">
        <v>120</v>
      </c>
      <c r="E73" s="169"/>
      <c r="F73" s="169"/>
      <c r="G73" s="169"/>
      <c r="H73" s="98"/>
      <c r="I73" s="194" t="s">
        <v>121</v>
      </c>
      <c r="J73" s="169"/>
      <c r="K73" s="169"/>
      <c r="L73" s="169"/>
      <c r="M73" s="16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4" customHeight="1" x14ac:dyDescent="0.25">
      <c r="A74" s="2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mergeCells count="28">
    <mergeCell ref="A64:A65"/>
    <mergeCell ref="B64:B65"/>
    <mergeCell ref="N64:N65"/>
    <mergeCell ref="G68:N68"/>
    <mergeCell ref="I69:M69"/>
    <mergeCell ref="I73:M73"/>
    <mergeCell ref="B14:B16"/>
    <mergeCell ref="B61:B62"/>
    <mergeCell ref="N61:N62"/>
    <mergeCell ref="B66:C66"/>
    <mergeCell ref="B69:C69"/>
    <mergeCell ref="B73:C73"/>
    <mergeCell ref="D73:G73"/>
    <mergeCell ref="D69:G69"/>
    <mergeCell ref="A6:M6"/>
    <mergeCell ref="B8:H8"/>
    <mergeCell ref="A14:A16"/>
    <mergeCell ref="C14:C16"/>
    <mergeCell ref="D14:D16"/>
    <mergeCell ref="E14:H14"/>
    <mergeCell ref="I14:N15"/>
    <mergeCell ref="E15:E16"/>
    <mergeCell ref="F15:H15"/>
    <mergeCell ref="A1:M1"/>
    <mergeCell ref="A2:M2"/>
    <mergeCell ref="A3:M3"/>
    <mergeCell ref="A4:M4"/>
    <mergeCell ref="A5:M5"/>
  </mergeCells>
  <pageMargins left="0.2" right="0.2" top="0.25" bottom="0.2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2"/>
  <sheetViews>
    <sheetView workbookViewId="0">
      <selection activeCell="M1" sqref="M1:M1048576"/>
    </sheetView>
  </sheetViews>
  <sheetFormatPr defaultColWidth="11.25" defaultRowHeight="15" customHeight="1" x14ac:dyDescent="0.25"/>
  <cols>
    <col min="1" max="1" width="1.125" style="3" customWidth="1"/>
    <col min="2" max="2" width="7" style="3" customWidth="1"/>
    <col min="3" max="3" width="29.625" style="3" customWidth="1"/>
    <col min="4" max="4" width="4.75" style="3" customWidth="1"/>
    <col min="5" max="5" width="7.375" style="3" customWidth="1"/>
    <col min="6" max="8" width="5.375" style="3" customWidth="1"/>
    <col min="9" max="12" width="4.625" style="3" customWidth="1"/>
    <col min="13" max="13" width="10.75" style="3" customWidth="1"/>
    <col min="14" max="14" width="13" style="3" customWidth="1"/>
    <col min="15" max="23" width="9" style="3" customWidth="1"/>
    <col min="24" max="16384" width="11.25" style="3"/>
  </cols>
  <sheetData>
    <row r="1" spans="1:23" ht="16.5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6.5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25">
      <c r="A3" s="170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2.5" customHeight="1" x14ac:dyDescent="0.3">
      <c r="A4" s="171" t="s">
        <v>130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75" customHeight="1" x14ac:dyDescent="0.3">
      <c r="A5" s="172" t="s">
        <v>122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9.5" customHeight="1" x14ac:dyDescent="0.25">
      <c r="A6" s="168" t="s">
        <v>131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3">
      <c r="A8" s="7"/>
      <c r="B8" s="173" t="s">
        <v>124</v>
      </c>
      <c r="C8" s="169"/>
      <c r="D8" s="169"/>
      <c r="E8" s="169"/>
      <c r="F8" s="169"/>
      <c r="G8" s="169"/>
      <c r="H8" s="169"/>
      <c r="I8" s="7"/>
      <c r="J8" s="7"/>
      <c r="K8" s="7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75" customHeight="1" x14ac:dyDescent="0.3">
      <c r="A9" s="8"/>
      <c r="B9" s="9" t="s">
        <v>142</v>
      </c>
      <c r="C9" s="10"/>
      <c r="D9" s="10"/>
      <c r="E9" s="10"/>
      <c r="F9" s="10"/>
      <c r="G9" s="10"/>
      <c r="H9" s="10"/>
      <c r="I9" s="8"/>
      <c r="J9" s="8"/>
      <c r="K9" s="8"/>
      <c r="L9" s="8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75" customHeight="1" x14ac:dyDescent="0.3">
      <c r="A10" s="8"/>
      <c r="B10" s="9" t="s">
        <v>139</v>
      </c>
      <c r="C10" s="10"/>
      <c r="D10" s="10"/>
      <c r="E10" s="10"/>
      <c r="F10" s="10"/>
      <c r="G10" s="10"/>
      <c r="H10" s="10"/>
      <c r="I10" s="8"/>
      <c r="J10" s="8"/>
      <c r="K10" s="8"/>
      <c r="L10" s="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75" customHeight="1" x14ac:dyDescent="0.3">
      <c r="A11" s="8"/>
      <c r="B11" s="9" t="s">
        <v>132</v>
      </c>
      <c r="C11" s="11"/>
      <c r="D11" s="10"/>
      <c r="E11" s="10"/>
      <c r="F11" s="10"/>
      <c r="G11" s="10"/>
      <c r="H11" s="10"/>
      <c r="I11" s="8"/>
      <c r="J11" s="8"/>
      <c r="K11" s="8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customHeight="1" x14ac:dyDescent="0.25">
      <c r="A12" s="8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6.25" customHeight="1" x14ac:dyDescent="0.25">
      <c r="A13" s="174"/>
      <c r="B13" s="195" t="s">
        <v>8</v>
      </c>
      <c r="C13" s="175" t="s">
        <v>9</v>
      </c>
      <c r="D13" s="178" t="s">
        <v>10</v>
      </c>
      <c r="E13" s="181" t="s">
        <v>11</v>
      </c>
      <c r="F13" s="182"/>
      <c r="G13" s="182"/>
      <c r="H13" s="183"/>
      <c r="I13" s="184" t="s">
        <v>12</v>
      </c>
      <c r="J13" s="185"/>
      <c r="K13" s="185"/>
      <c r="L13" s="18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3.25" customHeight="1" x14ac:dyDescent="0.25">
      <c r="A14" s="169"/>
      <c r="B14" s="196"/>
      <c r="C14" s="176"/>
      <c r="D14" s="179"/>
      <c r="E14" s="189" t="s">
        <v>13</v>
      </c>
      <c r="F14" s="191" t="s">
        <v>14</v>
      </c>
      <c r="G14" s="192"/>
      <c r="H14" s="193"/>
      <c r="I14" s="187"/>
      <c r="J14" s="188"/>
      <c r="K14" s="188"/>
      <c r="L14" s="18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7.5" customHeight="1" x14ac:dyDescent="0.25">
      <c r="A15" s="169"/>
      <c r="B15" s="197"/>
      <c r="C15" s="177"/>
      <c r="D15" s="180"/>
      <c r="E15" s="190"/>
      <c r="F15" s="12" t="s">
        <v>15</v>
      </c>
      <c r="G15" s="12" t="s">
        <v>16</v>
      </c>
      <c r="H15" s="13" t="s">
        <v>17</v>
      </c>
      <c r="I15" s="14">
        <v>1</v>
      </c>
      <c r="J15" s="12">
        <v>2</v>
      </c>
      <c r="K15" s="12">
        <v>3</v>
      </c>
      <c r="L15" s="13">
        <v>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8.5" customHeight="1" x14ac:dyDescent="0.25">
      <c r="A16" s="16"/>
      <c r="B16" s="17" t="s">
        <v>18</v>
      </c>
      <c r="C16" s="18" t="s">
        <v>19</v>
      </c>
      <c r="D16" s="19">
        <f t="shared" ref="D16:L16" si="0">SUM(D17:D21)</f>
        <v>9</v>
      </c>
      <c r="E16" s="20">
        <f t="shared" si="0"/>
        <v>210</v>
      </c>
      <c r="F16" s="20">
        <f t="shared" si="0"/>
        <v>79</v>
      </c>
      <c r="G16" s="20">
        <f t="shared" si="0"/>
        <v>119</v>
      </c>
      <c r="H16" s="21">
        <f t="shared" si="0"/>
        <v>12</v>
      </c>
      <c r="I16" s="22">
        <f t="shared" si="0"/>
        <v>90</v>
      </c>
      <c r="J16" s="20">
        <f t="shared" si="0"/>
        <v>30</v>
      </c>
      <c r="K16" s="20">
        <f t="shared" si="0"/>
        <v>15</v>
      </c>
      <c r="L16" s="21">
        <f t="shared" si="0"/>
        <v>30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15" customHeight="1" x14ac:dyDescent="0.25">
      <c r="A17" s="16"/>
      <c r="B17" s="24" t="s">
        <v>20</v>
      </c>
      <c r="C17" s="25" t="s">
        <v>21</v>
      </c>
      <c r="D17" s="26">
        <v>4</v>
      </c>
      <c r="E17" s="27">
        <v>90</v>
      </c>
      <c r="F17" s="27">
        <v>30</v>
      </c>
      <c r="G17" s="27">
        <v>56</v>
      </c>
      <c r="H17" s="28">
        <v>4</v>
      </c>
      <c r="I17" s="29">
        <v>90</v>
      </c>
      <c r="J17" s="30"/>
      <c r="K17" s="30"/>
      <c r="L17" s="16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15" customHeight="1" x14ac:dyDescent="0.25">
      <c r="A18" s="16"/>
      <c r="B18" s="32" t="s">
        <v>22</v>
      </c>
      <c r="C18" s="33" t="s">
        <v>23</v>
      </c>
      <c r="D18" s="34">
        <v>1</v>
      </c>
      <c r="E18" s="35">
        <v>30</v>
      </c>
      <c r="F18" s="35">
        <v>15</v>
      </c>
      <c r="G18" s="35">
        <v>13</v>
      </c>
      <c r="H18" s="36">
        <v>2</v>
      </c>
      <c r="I18" s="34"/>
      <c r="J18" s="35"/>
      <c r="K18" s="35"/>
      <c r="L18" s="104">
        <v>30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15" customHeight="1" x14ac:dyDescent="0.25">
      <c r="A19" s="16"/>
      <c r="B19" s="32" t="s">
        <v>24</v>
      </c>
      <c r="C19" s="25" t="s">
        <v>25</v>
      </c>
      <c r="D19" s="29">
        <v>1</v>
      </c>
      <c r="E19" s="37">
        <v>15</v>
      </c>
      <c r="F19" s="37">
        <v>9</v>
      </c>
      <c r="G19" s="37">
        <v>5</v>
      </c>
      <c r="H19" s="38">
        <v>1</v>
      </c>
      <c r="I19" s="29"/>
      <c r="J19" s="37"/>
      <c r="K19" s="37">
        <v>15</v>
      </c>
      <c r="L19" s="10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15" customHeight="1" x14ac:dyDescent="0.25">
      <c r="A20" s="16"/>
      <c r="B20" s="32" t="s">
        <v>26</v>
      </c>
      <c r="C20" s="39" t="s">
        <v>27</v>
      </c>
      <c r="D20" s="40">
        <v>2</v>
      </c>
      <c r="E20" s="41">
        <v>45</v>
      </c>
      <c r="F20" s="41">
        <v>21</v>
      </c>
      <c r="G20" s="41">
        <v>21</v>
      </c>
      <c r="H20" s="42">
        <v>3</v>
      </c>
      <c r="I20" s="43"/>
      <c r="J20" s="44"/>
      <c r="K20" s="44"/>
      <c r="L20" s="16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15" customHeight="1" x14ac:dyDescent="0.25">
      <c r="A21" s="16"/>
      <c r="B21" s="46" t="s">
        <v>28</v>
      </c>
      <c r="C21" s="47" t="s">
        <v>29</v>
      </c>
      <c r="D21" s="48">
        <v>1</v>
      </c>
      <c r="E21" s="49">
        <v>30</v>
      </c>
      <c r="F21" s="49">
        <v>4</v>
      </c>
      <c r="G21" s="49">
        <v>24</v>
      </c>
      <c r="H21" s="50">
        <v>2</v>
      </c>
      <c r="I21" s="48"/>
      <c r="J21" s="49">
        <v>30</v>
      </c>
      <c r="K21" s="51"/>
      <c r="L21" s="16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15" customHeight="1" x14ac:dyDescent="0.25">
      <c r="A22" s="16"/>
      <c r="B22" s="17" t="s">
        <v>30</v>
      </c>
      <c r="C22" s="52" t="s">
        <v>31</v>
      </c>
      <c r="D22" s="19">
        <f t="shared" ref="D22:L22" si="1">D23+D29</f>
        <v>45</v>
      </c>
      <c r="E22" s="19">
        <f t="shared" si="1"/>
        <v>1266</v>
      </c>
      <c r="F22" s="19">
        <f t="shared" si="1"/>
        <v>247</v>
      </c>
      <c r="G22" s="19">
        <f t="shared" si="1"/>
        <v>976</v>
      </c>
      <c r="H22" s="53">
        <f t="shared" si="1"/>
        <v>43</v>
      </c>
      <c r="I22" s="22">
        <f t="shared" si="1"/>
        <v>160</v>
      </c>
      <c r="J22" s="19">
        <f t="shared" si="1"/>
        <v>248</v>
      </c>
      <c r="K22" s="19">
        <f t="shared" si="1"/>
        <v>268</v>
      </c>
      <c r="L22" s="53">
        <f t="shared" si="1"/>
        <v>590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15" customHeight="1" x14ac:dyDescent="0.25">
      <c r="A23" s="16"/>
      <c r="B23" s="55" t="s">
        <v>32</v>
      </c>
      <c r="C23" s="56" t="s">
        <v>33</v>
      </c>
      <c r="D23" s="57">
        <f t="shared" ref="D23:L23" si="2">SUM(D24:D28)</f>
        <v>12</v>
      </c>
      <c r="E23" s="58">
        <f t="shared" si="2"/>
        <v>268</v>
      </c>
      <c r="F23" s="58">
        <f t="shared" si="2"/>
        <v>84</v>
      </c>
      <c r="G23" s="58">
        <f t="shared" si="2"/>
        <v>169</v>
      </c>
      <c r="H23" s="59">
        <f t="shared" si="2"/>
        <v>15</v>
      </c>
      <c r="I23" s="57">
        <f t="shared" si="2"/>
        <v>160</v>
      </c>
      <c r="J23" s="58">
        <f t="shared" si="2"/>
        <v>108</v>
      </c>
      <c r="K23" s="58">
        <f t="shared" si="2"/>
        <v>0</v>
      </c>
      <c r="L23" s="59">
        <f t="shared" si="2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15" customHeight="1" x14ac:dyDescent="0.25">
      <c r="A24" s="16"/>
      <c r="B24" s="61" t="s">
        <v>133</v>
      </c>
      <c r="C24" s="143" t="s">
        <v>49</v>
      </c>
      <c r="D24" s="62">
        <v>2</v>
      </c>
      <c r="E24" s="63">
        <v>32</v>
      </c>
      <c r="F24" s="63">
        <v>10</v>
      </c>
      <c r="G24" s="63">
        <v>20</v>
      </c>
      <c r="H24" s="64">
        <v>2</v>
      </c>
      <c r="I24" s="65">
        <v>32</v>
      </c>
      <c r="J24" s="66"/>
      <c r="K24" s="66"/>
      <c r="L24" s="11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15" customHeight="1" x14ac:dyDescent="0.25">
      <c r="A25" s="16"/>
      <c r="B25" s="61" t="s">
        <v>134</v>
      </c>
      <c r="C25" s="78" t="s">
        <v>55</v>
      </c>
      <c r="D25" s="69">
        <f t="shared" ref="D25" si="3">ROUND(F25/15+G25/30,0)</f>
        <v>3</v>
      </c>
      <c r="E25" s="70">
        <f t="shared" ref="E25" si="4">SUM(F25:H25)</f>
        <v>80</v>
      </c>
      <c r="F25" s="70">
        <v>16</v>
      </c>
      <c r="G25" s="70">
        <v>60</v>
      </c>
      <c r="H25" s="71">
        <v>4</v>
      </c>
      <c r="I25" s="72">
        <v>80</v>
      </c>
      <c r="J25" s="66"/>
      <c r="K25" s="66"/>
      <c r="L25" s="11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15" customHeight="1" x14ac:dyDescent="0.25">
      <c r="A26" s="16"/>
      <c r="B26" s="61" t="s">
        <v>135</v>
      </c>
      <c r="C26" s="73" t="s">
        <v>53</v>
      </c>
      <c r="D26" s="74">
        <f t="shared" ref="D26:D28" si="5">ROUND(F26/15+G26/30,0)</f>
        <v>3</v>
      </c>
      <c r="E26" s="75">
        <f t="shared" ref="E26:E28" si="6">SUM(F26:H26)</f>
        <v>60</v>
      </c>
      <c r="F26" s="75">
        <v>28</v>
      </c>
      <c r="G26" s="75">
        <v>29</v>
      </c>
      <c r="H26" s="76">
        <v>3</v>
      </c>
      <c r="I26" s="77"/>
      <c r="J26" s="75">
        <f>E26</f>
        <v>60</v>
      </c>
      <c r="K26" s="66"/>
      <c r="L26" s="11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15" customHeight="1" x14ac:dyDescent="0.25">
      <c r="A27" s="16"/>
      <c r="B27" s="61" t="s">
        <v>136</v>
      </c>
      <c r="C27" s="68" t="s">
        <v>51</v>
      </c>
      <c r="D27" s="69">
        <v>2</v>
      </c>
      <c r="E27" s="70">
        <f t="shared" ref="E27" si="7">SUM(F27:H27)</f>
        <v>48</v>
      </c>
      <c r="F27" s="70">
        <v>15</v>
      </c>
      <c r="G27" s="70">
        <v>30</v>
      </c>
      <c r="H27" s="71">
        <v>3</v>
      </c>
      <c r="I27" s="72">
        <f>E27</f>
        <v>48</v>
      </c>
      <c r="J27" s="66"/>
      <c r="K27" s="66"/>
      <c r="L27" s="11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15" customHeight="1" x14ac:dyDescent="0.25">
      <c r="A28" s="16"/>
      <c r="B28" s="79" t="s">
        <v>137</v>
      </c>
      <c r="C28" s="80" t="s">
        <v>57</v>
      </c>
      <c r="D28" s="74">
        <f t="shared" si="5"/>
        <v>2</v>
      </c>
      <c r="E28" s="75">
        <f t="shared" si="6"/>
        <v>48</v>
      </c>
      <c r="F28" s="75">
        <v>15</v>
      </c>
      <c r="G28" s="75">
        <v>30</v>
      </c>
      <c r="H28" s="76">
        <v>3</v>
      </c>
      <c r="I28" s="81"/>
      <c r="J28" s="82">
        <f>E28</f>
        <v>48</v>
      </c>
      <c r="K28" s="82"/>
      <c r="L28" s="16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15" customHeight="1" x14ac:dyDescent="0.25">
      <c r="A29" s="2"/>
      <c r="B29" s="55" t="s">
        <v>46</v>
      </c>
      <c r="C29" s="56" t="s">
        <v>47</v>
      </c>
      <c r="D29" s="83">
        <f t="shared" ref="D29:L29" si="8">SUM(D30:D38)</f>
        <v>33</v>
      </c>
      <c r="E29" s="58">
        <f t="shared" si="8"/>
        <v>998</v>
      </c>
      <c r="F29" s="58">
        <f t="shared" si="8"/>
        <v>163</v>
      </c>
      <c r="G29" s="58">
        <f t="shared" si="8"/>
        <v>807</v>
      </c>
      <c r="H29" s="59">
        <f t="shared" si="8"/>
        <v>28</v>
      </c>
      <c r="I29" s="57">
        <f t="shared" si="8"/>
        <v>0</v>
      </c>
      <c r="J29" s="58">
        <f t="shared" si="8"/>
        <v>140</v>
      </c>
      <c r="K29" s="58">
        <f t="shared" si="8"/>
        <v>268</v>
      </c>
      <c r="L29" s="59">
        <f t="shared" si="8"/>
        <v>590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15" customHeight="1" x14ac:dyDescent="0.25">
      <c r="A30" s="2"/>
      <c r="B30" s="85" t="s">
        <v>138</v>
      </c>
      <c r="C30" s="86" t="s">
        <v>61</v>
      </c>
      <c r="D30" s="74">
        <f t="shared" ref="D30:D34" si="9">ROUND(F30/15+G30/30,0)</f>
        <v>3</v>
      </c>
      <c r="E30" s="75">
        <f t="shared" ref="E30:E34" si="10">SUM(F30:H30)</f>
        <v>60</v>
      </c>
      <c r="F30" s="75">
        <v>28</v>
      </c>
      <c r="G30" s="75">
        <v>29</v>
      </c>
      <c r="H30" s="76">
        <v>3</v>
      </c>
      <c r="I30" s="77"/>
      <c r="J30" s="75"/>
      <c r="K30" s="75">
        <f>E30</f>
        <v>60</v>
      </c>
      <c r="L30" s="7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15" customHeight="1" x14ac:dyDescent="0.25">
      <c r="A31" s="2"/>
      <c r="B31" s="85" t="s">
        <v>48</v>
      </c>
      <c r="C31" s="88" t="s">
        <v>63</v>
      </c>
      <c r="D31" s="74">
        <f t="shared" si="9"/>
        <v>3</v>
      </c>
      <c r="E31" s="75">
        <f t="shared" si="10"/>
        <v>80</v>
      </c>
      <c r="F31" s="75">
        <v>16</v>
      </c>
      <c r="G31" s="75">
        <v>60</v>
      </c>
      <c r="H31" s="76">
        <v>4</v>
      </c>
      <c r="I31" s="77"/>
      <c r="J31" s="75">
        <f>E31</f>
        <v>80</v>
      </c>
      <c r="K31" s="75"/>
      <c r="L31" s="7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15" customHeight="1" x14ac:dyDescent="0.25">
      <c r="A32" s="89"/>
      <c r="B32" s="85" t="s">
        <v>50</v>
      </c>
      <c r="C32" s="88" t="s">
        <v>67</v>
      </c>
      <c r="D32" s="74">
        <f t="shared" si="9"/>
        <v>3</v>
      </c>
      <c r="E32" s="75">
        <f t="shared" si="10"/>
        <v>80</v>
      </c>
      <c r="F32" s="75">
        <v>16</v>
      </c>
      <c r="G32" s="75">
        <v>60</v>
      </c>
      <c r="H32" s="76">
        <v>4</v>
      </c>
      <c r="I32" s="77"/>
      <c r="J32" s="75"/>
      <c r="K32" s="75">
        <f t="shared" ref="K32:K33" si="11">E32</f>
        <v>80</v>
      </c>
      <c r="L32" s="7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15" customHeight="1" x14ac:dyDescent="0.25">
      <c r="A33" s="89"/>
      <c r="B33" s="85" t="s">
        <v>52</v>
      </c>
      <c r="C33" s="88" t="s">
        <v>73</v>
      </c>
      <c r="D33" s="74">
        <f t="shared" si="9"/>
        <v>3</v>
      </c>
      <c r="E33" s="75">
        <f t="shared" si="10"/>
        <v>80</v>
      </c>
      <c r="F33" s="75">
        <v>16</v>
      </c>
      <c r="G33" s="75">
        <v>60</v>
      </c>
      <c r="H33" s="76">
        <v>4</v>
      </c>
      <c r="I33" s="77"/>
      <c r="J33" s="75"/>
      <c r="K33" s="75">
        <f t="shared" si="11"/>
        <v>80</v>
      </c>
      <c r="L33" s="76"/>
      <c r="M33" s="84"/>
      <c r="N33" s="84"/>
      <c r="O33" s="2"/>
      <c r="P33" s="2"/>
      <c r="Q33" s="2"/>
      <c r="R33" s="2"/>
      <c r="S33" s="2"/>
      <c r="T33" s="2"/>
      <c r="U33" s="2"/>
      <c r="V33" s="2"/>
      <c r="W33" s="2"/>
    </row>
    <row r="34" spans="1:23" ht="31.15" customHeight="1" x14ac:dyDescent="0.25">
      <c r="A34" s="89"/>
      <c r="B34" s="85" t="s">
        <v>54</v>
      </c>
      <c r="C34" s="88" t="s">
        <v>75</v>
      </c>
      <c r="D34" s="74">
        <f t="shared" si="9"/>
        <v>3</v>
      </c>
      <c r="E34" s="75">
        <f t="shared" si="10"/>
        <v>60</v>
      </c>
      <c r="F34" s="75">
        <v>28</v>
      </c>
      <c r="G34" s="75">
        <v>29</v>
      </c>
      <c r="H34" s="76">
        <v>3</v>
      </c>
      <c r="I34" s="77"/>
      <c r="J34" s="75">
        <f>E34</f>
        <v>60</v>
      </c>
      <c r="K34" s="75"/>
      <c r="L34" s="76"/>
      <c r="M34" s="84"/>
      <c r="N34" s="84"/>
      <c r="O34" s="2"/>
      <c r="P34" s="2"/>
      <c r="Q34" s="2"/>
      <c r="R34" s="2"/>
      <c r="S34" s="2"/>
      <c r="T34" s="2"/>
      <c r="U34" s="2"/>
      <c r="V34" s="2"/>
      <c r="W34" s="2"/>
    </row>
    <row r="35" spans="1:23" ht="31.15" customHeight="1" x14ac:dyDescent="0.25">
      <c r="A35" s="89"/>
      <c r="B35" s="85" t="s">
        <v>56</v>
      </c>
      <c r="C35" s="90" t="s">
        <v>83</v>
      </c>
      <c r="D35" s="74">
        <v>2</v>
      </c>
      <c r="E35" s="75">
        <v>48</v>
      </c>
      <c r="F35" s="75">
        <v>15</v>
      </c>
      <c r="G35" s="75">
        <v>30</v>
      </c>
      <c r="H35" s="76">
        <v>3</v>
      </c>
      <c r="I35" s="77"/>
      <c r="J35" s="75"/>
      <c r="K35" s="75">
        <f>E35</f>
        <v>48</v>
      </c>
      <c r="L35" s="76"/>
      <c r="M35" s="84"/>
      <c r="N35" s="84"/>
      <c r="O35" s="2"/>
      <c r="P35" s="2"/>
      <c r="Q35" s="2"/>
      <c r="R35" s="2"/>
      <c r="S35" s="2"/>
      <c r="T35" s="2"/>
      <c r="U35" s="2"/>
      <c r="V35" s="2"/>
      <c r="W35" s="2"/>
    </row>
    <row r="36" spans="1:23" ht="31.15" customHeight="1" x14ac:dyDescent="0.25">
      <c r="A36" s="89"/>
      <c r="B36" s="85" t="s">
        <v>58</v>
      </c>
      <c r="C36" s="88" t="s">
        <v>85</v>
      </c>
      <c r="D36" s="74">
        <f t="shared" ref="D36:D37" si="12">ROUND(F36/15+G36/30,0)</f>
        <v>3</v>
      </c>
      <c r="E36" s="75">
        <f>SUM(F36:H36)</f>
        <v>80</v>
      </c>
      <c r="F36" s="75">
        <v>16</v>
      </c>
      <c r="G36" s="75">
        <v>60</v>
      </c>
      <c r="H36" s="76">
        <v>4</v>
      </c>
      <c r="I36" s="77"/>
      <c r="J36" s="75"/>
      <c r="K36" s="75"/>
      <c r="L36" s="76">
        <f t="shared" ref="L36:L38" si="13">E36</f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1.15" customHeight="1" x14ac:dyDescent="0.25">
      <c r="A37" s="2"/>
      <c r="B37" s="85" t="s">
        <v>60</v>
      </c>
      <c r="C37" s="73" t="s">
        <v>129</v>
      </c>
      <c r="D37" s="74">
        <f t="shared" si="12"/>
        <v>3</v>
      </c>
      <c r="E37" s="75">
        <v>60</v>
      </c>
      <c r="F37" s="75">
        <v>28</v>
      </c>
      <c r="G37" s="75">
        <v>29</v>
      </c>
      <c r="H37" s="76">
        <v>3</v>
      </c>
      <c r="I37" s="77"/>
      <c r="J37" s="75"/>
      <c r="K37" s="75"/>
      <c r="L37" s="76">
        <f t="shared" si="13"/>
        <v>60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1.15" customHeight="1" x14ac:dyDescent="0.25">
      <c r="A38" s="89"/>
      <c r="B38" s="85" t="s">
        <v>62</v>
      </c>
      <c r="C38" s="91" t="s">
        <v>101</v>
      </c>
      <c r="D38" s="92">
        <v>10</v>
      </c>
      <c r="E38" s="93">
        <v>450</v>
      </c>
      <c r="F38" s="93"/>
      <c r="G38" s="93">
        <v>450</v>
      </c>
      <c r="H38" s="94"/>
      <c r="I38" s="95"/>
      <c r="J38" s="93"/>
      <c r="K38" s="93"/>
      <c r="L38" s="94">
        <f t="shared" si="13"/>
        <v>450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6" customHeight="1" x14ac:dyDescent="0.25">
      <c r="A39" s="97"/>
      <c r="B39" s="201" t="s">
        <v>114</v>
      </c>
      <c r="C39" s="202"/>
      <c r="D39" s="19">
        <f t="shared" ref="D39:L39" si="14">D22+D16</f>
        <v>54</v>
      </c>
      <c r="E39" s="20">
        <f t="shared" si="14"/>
        <v>1476</v>
      </c>
      <c r="F39" s="20">
        <f t="shared" si="14"/>
        <v>326</v>
      </c>
      <c r="G39" s="20">
        <f t="shared" si="14"/>
        <v>1095</v>
      </c>
      <c r="H39" s="21">
        <f t="shared" si="14"/>
        <v>55</v>
      </c>
      <c r="I39" s="22">
        <f t="shared" si="14"/>
        <v>250</v>
      </c>
      <c r="J39" s="20">
        <f t="shared" si="14"/>
        <v>278</v>
      </c>
      <c r="K39" s="20">
        <f t="shared" si="14"/>
        <v>283</v>
      </c>
      <c r="L39" s="21">
        <f t="shared" si="14"/>
        <v>620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6.5" customHeight="1" x14ac:dyDescent="0.25">
      <c r="A40" s="2"/>
      <c r="B40" s="2"/>
      <c r="C40" s="2"/>
      <c r="D40" s="2"/>
      <c r="E40" s="16"/>
      <c r="F40" s="16"/>
      <c r="G40" s="16"/>
      <c r="H40" s="16"/>
      <c r="I40" s="16"/>
      <c r="J40" s="16"/>
      <c r="K40" s="16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x14ac:dyDescent="0.25">
      <c r="A41" s="2"/>
      <c r="B41" s="2"/>
      <c r="C41" s="2"/>
      <c r="D41" s="2"/>
      <c r="E41" s="2"/>
      <c r="F41" s="2"/>
      <c r="G41" s="206" t="s">
        <v>115</v>
      </c>
      <c r="H41" s="169"/>
      <c r="I41" s="169"/>
      <c r="J41" s="169"/>
      <c r="K41" s="169"/>
      <c r="L41" s="16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5">
      <c r="A42" s="2"/>
      <c r="B42" s="194" t="s">
        <v>116</v>
      </c>
      <c r="C42" s="169"/>
      <c r="D42" s="194" t="s">
        <v>117</v>
      </c>
      <c r="E42" s="169"/>
      <c r="F42" s="169"/>
      <c r="G42" s="169"/>
      <c r="H42" s="98"/>
      <c r="I42" s="194" t="s">
        <v>118</v>
      </c>
      <c r="J42" s="169"/>
      <c r="K42" s="169"/>
      <c r="L42" s="16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4" customHeight="1" x14ac:dyDescent="0.25">
      <c r="A44" s="2"/>
      <c r="B44" s="9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4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6.25" customHeight="1" x14ac:dyDescent="0.25">
      <c r="A46" s="2"/>
      <c r="B46" s="203" t="s">
        <v>119</v>
      </c>
      <c r="C46" s="169"/>
      <c r="D46" s="194" t="s">
        <v>120</v>
      </c>
      <c r="E46" s="169"/>
      <c r="F46" s="169"/>
      <c r="G46" s="169"/>
      <c r="H46" s="98"/>
      <c r="I46" s="194" t="s">
        <v>121</v>
      </c>
      <c r="J46" s="169"/>
      <c r="K46" s="169"/>
      <c r="L46" s="16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4" customHeight="1" x14ac:dyDescent="0.25">
      <c r="A47" s="2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</sheetData>
  <mergeCells count="23">
    <mergeCell ref="D46:G46"/>
    <mergeCell ref="I46:L46"/>
    <mergeCell ref="C13:C15"/>
    <mergeCell ref="B39:C39"/>
    <mergeCell ref="G41:L41"/>
    <mergeCell ref="B42:C42"/>
    <mergeCell ref="D42:G42"/>
    <mergeCell ref="I42:L42"/>
    <mergeCell ref="B46:C46"/>
    <mergeCell ref="A6:L6"/>
    <mergeCell ref="B8:H8"/>
    <mergeCell ref="A13:A15"/>
    <mergeCell ref="B13:B15"/>
    <mergeCell ref="D13:D15"/>
    <mergeCell ref="E13:H13"/>
    <mergeCell ref="I13:L14"/>
    <mergeCell ref="E14:E15"/>
    <mergeCell ref="F14:H14"/>
    <mergeCell ref="A1:L1"/>
    <mergeCell ref="A2:L2"/>
    <mergeCell ref="A3:L3"/>
    <mergeCell ref="A4:L4"/>
    <mergeCell ref="A5:L5"/>
  </mergeCells>
  <pageMargins left="0.2" right="0.2" top="0.25" bottom="0.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2"/>
  <sheetViews>
    <sheetView topLeftCell="A7" workbookViewId="0">
      <selection activeCell="M7" sqref="M1:M1048576"/>
    </sheetView>
  </sheetViews>
  <sheetFormatPr defaultColWidth="11.25" defaultRowHeight="15" customHeight="1" x14ac:dyDescent="0.25"/>
  <cols>
    <col min="1" max="1" width="1.125" style="3" customWidth="1"/>
    <col min="2" max="2" width="7" style="3" customWidth="1"/>
    <col min="3" max="3" width="29.625" style="3" customWidth="1"/>
    <col min="4" max="4" width="4.75" style="3" customWidth="1"/>
    <col min="5" max="5" width="6.75" style="3" customWidth="1"/>
    <col min="6" max="8" width="5.375" style="3" customWidth="1"/>
    <col min="9" max="12" width="4.625" style="3" customWidth="1"/>
    <col min="13" max="13" width="10.75" style="3" customWidth="1"/>
    <col min="14" max="14" width="13" style="3" customWidth="1"/>
    <col min="15" max="23" width="9" style="3" customWidth="1"/>
    <col min="24" max="16384" width="11.25" style="3"/>
  </cols>
  <sheetData>
    <row r="1" spans="1:23" ht="16.5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6.5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25">
      <c r="A3" s="170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2.5" customHeight="1" x14ac:dyDescent="0.3">
      <c r="A4" s="171" t="s">
        <v>130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75" customHeight="1" x14ac:dyDescent="0.3">
      <c r="A5" s="172" t="s">
        <v>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9.5" customHeight="1" x14ac:dyDescent="0.25">
      <c r="A6" s="168" t="s">
        <v>131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3">
      <c r="A8" s="7"/>
      <c r="B8" s="173" t="s">
        <v>5</v>
      </c>
      <c r="C8" s="169"/>
      <c r="D8" s="169"/>
      <c r="E8" s="169"/>
      <c r="F8" s="169"/>
      <c r="G8" s="169"/>
      <c r="H8" s="169"/>
      <c r="I8" s="7"/>
      <c r="J8" s="7"/>
      <c r="K8" s="7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75" customHeight="1" x14ac:dyDescent="0.3">
      <c r="A9" s="8"/>
      <c r="B9" s="6" t="s">
        <v>143</v>
      </c>
      <c r="C9" s="10"/>
      <c r="D9" s="10"/>
      <c r="E9" s="10"/>
      <c r="F9" s="10"/>
      <c r="G9" s="10"/>
      <c r="H9" s="10"/>
      <c r="I9" s="8"/>
      <c r="J9" s="8"/>
      <c r="K9" s="8"/>
      <c r="L9" s="8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75" customHeight="1" x14ac:dyDescent="0.3">
      <c r="A10" s="8"/>
      <c r="B10" s="9" t="s">
        <v>139</v>
      </c>
      <c r="C10" s="10"/>
      <c r="D10" s="10"/>
      <c r="E10" s="10"/>
      <c r="F10" s="10"/>
      <c r="G10" s="10"/>
      <c r="H10" s="10"/>
      <c r="I10" s="8"/>
      <c r="J10" s="8"/>
      <c r="K10" s="8"/>
      <c r="L10" s="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75" customHeight="1" x14ac:dyDescent="0.3">
      <c r="A11" s="8"/>
      <c r="B11" s="9" t="s">
        <v>132</v>
      </c>
      <c r="C11" s="11"/>
      <c r="D11" s="10"/>
      <c r="E11" s="10"/>
      <c r="F11" s="10"/>
      <c r="G11" s="10"/>
      <c r="H11" s="10"/>
      <c r="I11" s="8"/>
      <c r="J11" s="8"/>
      <c r="K11" s="8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75" customHeight="1" x14ac:dyDescent="0.25">
      <c r="A12" s="8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6.25" customHeight="1" x14ac:dyDescent="0.25">
      <c r="A13" s="174"/>
      <c r="B13" s="195" t="s">
        <v>8</v>
      </c>
      <c r="C13" s="175" t="s">
        <v>9</v>
      </c>
      <c r="D13" s="178" t="s">
        <v>10</v>
      </c>
      <c r="E13" s="181" t="s">
        <v>11</v>
      </c>
      <c r="F13" s="182"/>
      <c r="G13" s="182"/>
      <c r="H13" s="183"/>
      <c r="I13" s="184" t="s">
        <v>12</v>
      </c>
      <c r="J13" s="185"/>
      <c r="K13" s="185"/>
      <c r="L13" s="18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3.25" customHeight="1" x14ac:dyDescent="0.25">
      <c r="A14" s="169"/>
      <c r="B14" s="196"/>
      <c r="C14" s="176"/>
      <c r="D14" s="179"/>
      <c r="E14" s="189" t="s">
        <v>13</v>
      </c>
      <c r="F14" s="191" t="s">
        <v>14</v>
      </c>
      <c r="G14" s="192"/>
      <c r="H14" s="193"/>
      <c r="I14" s="187"/>
      <c r="J14" s="188"/>
      <c r="K14" s="188"/>
      <c r="L14" s="17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7.5" customHeight="1" x14ac:dyDescent="0.25">
      <c r="A15" s="169"/>
      <c r="B15" s="197"/>
      <c r="C15" s="177"/>
      <c r="D15" s="180"/>
      <c r="E15" s="190"/>
      <c r="F15" s="12" t="s">
        <v>15</v>
      </c>
      <c r="G15" s="12" t="s">
        <v>16</v>
      </c>
      <c r="H15" s="13" t="s">
        <v>17</v>
      </c>
      <c r="I15" s="14">
        <v>1</v>
      </c>
      <c r="J15" s="12">
        <v>2</v>
      </c>
      <c r="K15" s="12">
        <v>3</v>
      </c>
      <c r="L15" s="15">
        <v>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8.5" customHeight="1" x14ac:dyDescent="0.25">
      <c r="A16" s="16"/>
      <c r="B16" s="17" t="s">
        <v>18</v>
      </c>
      <c r="C16" s="18" t="s">
        <v>19</v>
      </c>
      <c r="D16" s="19">
        <f t="shared" ref="D16:L16" si="0">SUM(D17:D21)</f>
        <v>9</v>
      </c>
      <c r="E16" s="20">
        <f t="shared" si="0"/>
        <v>210</v>
      </c>
      <c r="F16" s="20">
        <f t="shared" si="0"/>
        <v>79</v>
      </c>
      <c r="G16" s="20">
        <f t="shared" si="0"/>
        <v>119</v>
      </c>
      <c r="H16" s="21">
        <f t="shared" si="0"/>
        <v>12</v>
      </c>
      <c r="I16" s="22">
        <f t="shared" si="0"/>
        <v>90</v>
      </c>
      <c r="J16" s="20">
        <f t="shared" si="0"/>
        <v>30</v>
      </c>
      <c r="K16" s="20">
        <f t="shared" si="0"/>
        <v>15</v>
      </c>
      <c r="L16" s="23">
        <f t="shared" si="0"/>
        <v>30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15" customHeight="1" x14ac:dyDescent="0.25">
      <c r="A17" s="16"/>
      <c r="B17" s="24" t="s">
        <v>20</v>
      </c>
      <c r="C17" s="100" t="s">
        <v>21</v>
      </c>
      <c r="D17" s="101">
        <v>4</v>
      </c>
      <c r="E17" s="37">
        <v>90</v>
      </c>
      <c r="F17" s="37">
        <v>30</v>
      </c>
      <c r="G17" s="37">
        <v>56</v>
      </c>
      <c r="H17" s="102">
        <v>4</v>
      </c>
      <c r="I17" s="29">
        <v>90</v>
      </c>
      <c r="J17" s="30"/>
      <c r="K17" s="30"/>
      <c r="L17" s="3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15" customHeight="1" x14ac:dyDescent="0.25">
      <c r="A18" s="16"/>
      <c r="B18" s="32" t="s">
        <v>22</v>
      </c>
      <c r="C18" s="103" t="s">
        <v>23</v>
      </c>
      <c r="D18" s="35">
        <v>1</v>
      </c>
      <c r="E18" s="35">
        <v>30</v>
      </c>
      <c r="F18" s="35">
        <v>15</v>
      </c>
      <c r="G18" s="35">
        <v>13</v>
      </c>
      <c r="H18" s="104">
        <v>2</v>
      </c>
      <c r="I18" s="34"/>
      <c r="J18" s="35"/>
      <c r="K18" s="35"/>
      <c r="L18" s="36">
        <v>30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15" customHeight="1" x14ac:dyDescent="0.25">
      <c r="A19" s="16"/>
      <c r="B19" s="32" t="s">
        <v>24</v>
      </c>
      <c r="C19" s="100" t="s">
        <v>25</v>
      </c>
      <c r="D19" s="101">
        <v>1</v>
      </c>
      <c r="E19" s="37">
        <v>15</v>
      </c>
      <c r="F19" s="37">
        <v>9</v>
      </c>
      <c r="G19" s="37">
        <v>5</v>
      </c>
      <c r="H19" s="102">
        <v>1</v>
      </c>
      <c r="I19" s="29"/>
      <c r="J19" s="37"/>
      <c r="K19" s="37">
        <v>15</v>
      </c>
      <c r="L19" s="3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15" customHeight="1" x14ac:dyDescent="0.25">
      <c r="A20" s="16"/>
      <c r="B20" s="32" t="s">
        <v>26</v>
      </c>
      <c r="C20" s="39" t="s">
        <v>27</v>
      </c>
      <c r="D20" s="105">
        <v>2</v>
      </c>
      <c r="E20" s="41">
        <v>45</v>
      </c>
      <c r="F20" s="41">
        <v>21</v>
      </c>
      <c r="G20" s="41">
        <v>21</v>
      </c>
      <c r="H20" s="106">
        <v>3</v>
      </c>
      <c r="I20" s="43"/>
      <c r="J20" s="44"/>
      <c r="K20" s="44"/>
      <c r="L20" s="4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15" customHeight="1" x14ac:dyDescent="0.25">
      <c r="A21" s="16"/>
      <c r="B21" s="46" t="s">
        <v>28</v>
      </c>
      <c r="C21" s="47" t="s">
        <v>29</v>
      </c>
      <c r="D21" s="37">
        <v>1</v>
      </c>
      <c r="E21" s="37">
        <v>30</v>
      </c>
      <c r="F21" s="37">
        <v>4</v>
      </c>
      <c r="G21" s="37">
        <v>24</v>
      </c>
      <c r="H21" s="102">
        <v>2</v>
      </c>
      <c r="I21" s="29"/>
      <c r="J21" s="37">
        <v>30</v>
      </c>
      <c r="K21" s="107"/>
      <c r="L21" s="10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15" customHeight="1" x14ac:dyDescent="0.25">
      <c r="A22" s="16"/>
      <c r="B22" s="17" t="s">
        <v>30</v>
      </c>
      <c r="C22" s="52" t="s">
        <v>31</v>
      </c>
      <c r="D22" s="19">
        <f t="shared" ref="D22:L22" si="1">D23+D29</f>
        <v>45</v>
      </c>
      <c r="E22" s="19">
        <f t="shared" si="1"/>
        <v>1266</v>
      </c>
      <c r="F22" s="19">
        <f t="shared" si="1"/>
        <v>247</v>
      </c>
      <c r="G22" s="19">
        <f t="shared" si="1"/>
        <v>976</v>
      </c>
      <c r="H22" s="53">
        <f t="shared" si="1"/>
        <v>43</v>
      </c>
      <c r="I22" s="22">
        <f t="shared" si="1"/>
        <v>160</v>
      </c>
      <c r="J22" s="19">
        <f t="shared" si="1"/>
        <v>248</v>
      </c>
      <c r="K22" s="19">
        <f t="shared" si="1"/>
        <v>268</v>
      </c>
      <c r="L22" s="54">
        <f t="shared" si="1"/>
        <v>590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15" customHeight="1" x14ac:dyDescent="0.25">
      <c r="A23" s="16"/>
      <c r="B23" s="55" t="s">
        <v>32</v>
      </c>
      <c r="C23" s="56" t="s">
        <v>33</v>
      </c>
      <c r="D23" s="57">
        <f t="shared" ref="D23:L23" si="2">SUM(D24:D28)</f>
        <v>12</v>
      </c>
      <c r="E23" s="58">
        <f t="shared" si="2"/>
        <v>268</v>
      </c>
      <c r="F23" s="58">
        <f t="shared" si="2"/>
        <v>84</v>
      </c>
      <c r="G23" s="58">
        <f t="shared" si="2"/>
        <v>169</v>
      </c>
      <c r="H23" s="59">
        <f t="shared" si="2"/>
        <v>15</v>
      </c>
      <c r="I23" s="57">
        <f t="shared" si="2"/>
        <v>160</v>
      </c>
      <c r="J23" s="58">
        <f t="shared" si="2"/>
        <v>108</v>
      </c>
      <c r="K23" s="58">
        <f t="shared" si="2"/>
        <v>0</v>
      </c>
      <c r="L23" s="60">
        <f t="shared" si="2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15" customHeight="1" x14ac:dyDescent="0.25">
      <c r="A24" s="16"/>
      <c r="B24" s="61" t="s">
        <v>133</v>
      </c>
      <c r="C24" s="143" t="s">
        <v>49</v>
      </c>
      <c r="D24" s="62">
        <v>2</v>
      </c>
      <c r="E24" s="63">
        <v>32</v>
      </c>
      <c r="F24" s="63">
        <v>10</v>
      </c>
      <c r="G24" s="63">
        <v>20</v>
      </c>
      <c r="H24" s="64">
        <v>2</v>
      </c>
      <c r="I24" s="65">
        <v>32</v>
      </c>
      <c r="J24" s="66"/>
      <c r="K24" s="66"/>
      <c r="L24" s="6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15" customHeight="1" x14ac:dyDescent="0.25">
      <c r="A25" s="16"/>
      <c r="B25" s="61" t="s">
        <v>134</v>
      </c>
      <c r="C25" s="68" t="s">
        <v>51</v>
      </c>
      <c r="D25" s="69">
        <v>2</v>
      </c>
      <c r="E25" s="70">
        <f t="shared" ref="E25" si="3">SUM(F25:H25)</f>
        <v>48</v>
      </c>
      <c r="F25" s="70">
        <v>15</v>
      </c>
      <c r="G25" s="70">
        <v>30</v>
      </c>
      <c r="H25" s="71">
        <v>3</v>
      </c>
      <c r="I25" s="72">
        <f>E25</f>
        <v>48</v>
      </c>
      <c r="J25" s="66"/>
      <c r="K25" s="66"/>
      <c r="L25" s="6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15" customHeight="1" x14ac:dyDescent="0.25">
      <c r="A26" s="16"/>
      <c r="B26" s="61" t="s">
        <v>135</v>
      </c>
      <c r="C26" s="73" t="s">
        <v>53</v>
      </c>
      <c r="D26" s="74">
        <f t="shared" ref="D26" si="4">ROUND(F26/15+G26/30,0)</f>
        <v>3</v>
      </c>
      <c r="E26" s="75">
        <f t="shared" ref="E26:E28" si="5">SUM(F26:H26)</f>
        <v>60</v>
      </c>
      <c r="F26" s="75">
        <v>28</v>
      </c>
      <c r="G26" s="75">
        <v>29</v>
      </c>
      <c r="H26" s="76">
        <v>3</v>
      </c>
      <c r="I26" s="77"/>
      <c r="J26" s="75">
        <f>E26</f>
        <v>60</v>
      </c>
      <c r="K26" s="75"/>
      <c r="L26" s="8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15" customHeight="1" x14ac:dyDescent="0.25">
      <c r="A27" s="16"/>
      <c r="B27" s="61" t="s">
        <v>136</v>
      </c>
      <c r="C27" s="78" t="s">
        <v>55</v>
      </c>
      <c r="D27" s="69">
        <f t="shared" ref="D27" si="6">ROUND(F27/15+G27/30,0)</f>
        <v>3</v>
      </c>
      <c r="E27" s="70">
        <f t="shared" ref="E27" si="7">SUM(F27:H27)</f>
        <v>80</v>
      </c>
      <c r="F27" s="70">
        <v>16</v>
      </c>
      <c r="G27" s="70">
        <v>60</v>
      </c>
      <c r="H27" s="71">
        <v>4</v>
      </c>
      <c r="I27" s="72">
        <v>80</v>
      </c>
      <c r="J27" s="66"/>
      <c r="K27" s="66"/>
      <c r="L27" s="6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15" customHeight="1" x14ac:dyDescent="0.25">
      <c r="A28" s="16"/>
      <c r="B28" s="79" t="s">
        <v>137</v>
      </c>
      <c r="C28" s="80" t="s">
        <v>57</v>
      </c>
      <c r="D28" s="74">
        <f>ROUND(F28/15+G28/30,0)</f>
        <v>2</v>
      </c>
      <c r="E28" s="75">
        <f t="shared" si="5"/>
        <v>48</v>
      </c>
      <c r="F28" s="75">
        <v>15</v>
      </c>
      <c r="G28" s="75">
        <v>30</v>
      </c>
      <c r="H28" s="76">
        <v>3</v>
      </c>
      <c r="I28" s="77"/>
      <c r="J28" s="75">
        <f>E28</f>
        <v>48</v>
      </c>
      <c r="K28" s="75"/>
      <c r="L28" s="8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15" customHeight="1" x14ac:dyDescent="0.25">
      <c r="A29" s="2"/>
      <c r="B29" s="55" t="s">
        <v>46</v>
      </c>
      <c r="C29" s="56" t="s">
        <v>47</v>
      </c>
      <c r="D29" s="83">
        <f t="shared" ref="D29:L29" si="8">SUM(D30:D38)</f>
        <v>33</v>
      </c>
      <c r="E29" s="58">
        <f t="shared" si="8"/>
        <v>998</v>
      </c>
      <c r="F29" s="58">
        <f t="shared" si="8"/>
        <v>163</v>
      </c>
      <c r="G29" s="58">
        <f t="shared" si="8"/>
        <v>807</v>
      </c>
      <c r="H29" s="59">
        <f t="shared" si="8"/>
        <v>28</v>
      </c>
      <c r="I29" s="57">
        <f t="shared" si="8"/>
        <v>0</v>
      </c>
      <c r="J29" s="58">
        <f t="shared" si="8"/>
        <v>140</v>
      </c>
      <c r="K29" s="58">
        <f t="shared" si="8"/>
        <v>268</v>
      </c>
      <c r="L29" s="60">
        <f t="shared" si="8"/>
        <v>590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15" customHeight="1" x14ac:dyDescent="0.25">
      <c r="A30" s="2"/>
      <c r="B30" s="85" t="s">
        <v>138</v>
      </c>
      <c r="C30" s="86" t="s">
        <v>61</v>
      </c>
      <c r="D30" s="74">
        <f t="shared" ref="D30:D34" si="9">ROUND(F30/15+G30/30,0)</f>
        <v>3</v>
      </c>
      <c r="E30" s="75">
        <f t="shared" ref="E30:E34" si="10">SUM(F30:H30)</f>
        <v>60</v>
      </c>
      <c r="F30" s="75">
        <v>28</v>
      </c>
      <c r="G30" s="75">
        <v>29</v>
      </c>
      <c r="H30" s="76">
        <v>3</v>
      </c>
      <c r="I30" s="77"/>
      <c r="J30" s="75"/>
      <c r="K30" s="75">
        <f>E30</f>
        <v>60</v>
      </c>
      <c r="L30" s="8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15" customHeight="1" x14ac:dyDescent="0.25">
      <c r="A31" s="2"/>
      <c r="B31" s="85" t="s">
        <v>48</v>
      </c>
      <c r="C31" s="88" t="s">
        <v>63</v>
      </c>
      <c r="D31" s="74">
        <f t="shared" si="9"/>
        <v>3</v>
      </c>
      <c r="E31" s="75">
        <f t="shared" si="10"/>
        <v>80</v>
      </c>
      <c r="F31" s="75">
        <v>16</v>
      </c>
      <c r="G31" s="75">
        <v>60</v>
      </c>
      <c r="H31" s="76">
        <v>4</v>
      </c>
      <c r="I31" s="77"/>
      <c r="J31" s="75">
        <f>E31</f>
        <v>80</v>
      </c>
      <c r="K31" s="75"/>
      <c r="L31" s="8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15" customHeight="1" x14ac:dyDescent="0.25">
      <c r="A32" s="89"/>
      <c r="B32" s="85" t="s">
        <v>50</v>
      </c>
      <c r="C32" s="88" t="s">
        <v>67</v>
      </c>
      <c r="D32" s="74">
        <f t="shared" si="9"/>
        <v>3</v>
      </c>
      <c r="E32" s="75">
        <f t="shared" si="10"/>
        <v>80</v>
      </c>
      <c r="F32" s="75">
        <v>16</v>
      </c>
      <c r="G32" s="75">
        <v>60</v>
      </c>
      <c r="H32" s="76">
        <v>4</v>
      </c>
      <c r="I32" s="77"/>
      <c r="J32" s="75"/>
      <c r="K32" s="75">
        <f t="shared" ref="K32:K33" si="11">E32</f>
        <v>80</v>
      </c>
      <c r="L32" s="8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15" customHeight="1" x14ac:dyDescent="0.25">
      <c r="A33" s="89"/>
      <c r="B33" s="85" t="s">
        <v>52</v>
      </c>
      <c r="C33" s="88" t="s">
        <v>73</v>
      </c>
      <c r="D33" s="74">
        <f t="shared" si="9"/>
        <v>3</v>
      </c>
      <c r="E33" s="75">
        <f t="shared" si="10"/>
        <v>80</v>
      </c>
      <c r="F33" s="75">
        <v>16</v>
      </c>
      <c r="G33" s="75">
        <v>60</v>
      </c>
      <c r="H33" s="76">
        <v>4</v>
      </c>
      <c r="I33" s="77"/>
      <c r="J33" s="75"/>
      <c r="K33" s="75">
        <f t="shared" si="11"/>
        <v>80</v>
      </c>
      <c r="L33" s="87"/>
      <c r="M33" s="84"/>
      <c r="N33" s="84"/>
      <c r="O33" s="2"/>
      <c r="P33" s="2"/>
      <c r="Q33" s="2"/>
      <c r="R33" s="2"/>
      <c r="S33" s="2"/>
      <c r="T33" s="2"/>
      <c r="U33" s="2"/>
      <c r="V33" s="2"/>
      <c r="W33" s="2"/>
    </row>
    <row r="34" spans="1:23" ht="31.15" customHeight="1" x14ac:dyDescent="0.25">
      <c r="A34" s="89"/>
      <c r="B34" s="85" t="s">
        <v>54</v>
      </c>
      <c r="C34" s="88" t="s">
        <v>75</v>
      </c>
      <c r="D34" s="74">
        <f t="shared" si="9"/>
        <v>3</v>
      </c>
      <c r="E34" s="75">
        <f t="shared" si="10"/>
        <v>60</v>
      </c>
      <c r="F34" s="75">
        <v>28</v>
      </c>
      <c r="G34" s="75">
        <v>29</v>
      </c>
      <c r="H34" s="76">
        <v>3</v>
      </c>
      <c r="I34" s="77"/>
      <c r="J34" s="75">
        <f>E34</f>
        <v>60</v>
      </c>
      <c r="K34" s="75"/>
      <c r="L34" s="87"/>
      <c r="M34" s="84"/>
      <c r="N34" s="84"/>
      <c r="O34" s="2"/>
      <c r="P34" s="2"/>
      <c r="Q34" s="2"/>
      <c r="R34" s="2"/>
      <c r="S34" s="2"/>
      <c r="T34" s="2"/>
      <c r="U34" s="2"/>
      <c r="V34" s="2"/>
      <c r="W34" s="2"/>
    </row>
    <row r="35" spans="1:23" ht="31.15" customHeight="1" x14ac:dyDescent="0.25">
      <c r="A35" s="89"/>
      <c r="B35" s="85" t="s">
        <v>56</v>
      </c>
      <c r="C35" s="90" t="s">
        <v>83</v>
      </c>
      <c r="D35" s="74">
        <v>2</v>
      </c>
      <c r="E35" s="75">
        <v>48</v>
      </c>
      <c r="F35" s="75">
        <v>15</v>
      </c>
      <c r="G35" s="75">
        <v>30</v>
      </c>
      <c r="H35" s="76">
        <v>3</v>
      </c>
      <c r="I35" s="77"/>
      <c r="J35" s="75"/>
      <c r="K35" s="75">
        <f>E35</f>
        <v>48</v>
      </c>
      <c r="L35" s="87"/>
      <c r="M35" s="84"/>
      <c r="N35" s="84"/>
      <c r="O35" s="2"/>
      <c r="P35" s="2"/>
      <c r="Q35" s="2"/>
      <c r="R35" s="2"/>
      <c r="S35" s="2"/>
      <c r="T35" s="2"/>
      <c r="U35" s="2"/>
      <c r="V35" s="2"/>
      <c r="W35" s="2"/>
    </row>
    <row r="36" spans="1:23" ht="31.15" customHeight="1" x14ac:dyDescent="0.25">
      <c r="A36" s="89"/>
      <c r="B36" s="85" t="s">
        <v>58</v>
      </c>
      <c r="C36" s="88" t="s">
        <v>85</v>
      </c>
      <c r="D36" s="74">
        <f t="shared" ref="D36:D37" si="12">ROUND(F36/15+G36/30,0)</f>
        <v>3</v>
      </c>
      <c r="E36" s="75">
        <f>SUM(F36:H36)</f>
        <v>80</v>
      </c>
      <c r="F36" s="75">
        <v>16</v>
      </c>
      <c r="G36" s="75">
        <v>60</v>
      </c>
      <c r="H36" s="76">
        <v>4</v>
      </c>
      <c r="I36" s="77"/>
      <c r="J36" s="75"/>
      <c r="K36" s="75"/>
      <c r="L36" s="87">
        <f t="shared" ref="L36:L38" si="13">E36</f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1.15" customHeight="1" x14ac:dyDescent="0.25">
      <c r="A37" s="2"/>
      <c r="B37" s="85" t="s">
        <v>60</v>
      </c>
      <c r="C37" s="73" t="s">
        <v>95</v>
      </c>
      <c r="D37" s="74">
        <f t="shared" si="12"/>
        <v>3</v>
      </c>
      <c r="E37" s="75">
        <v>60</v>
      </c>
      <c r="F37" s="75">
        <v>28</v>
      </c>
      <c r="G37" s="75">
        <v>29</v>
      </c>
      <c r="H37" s="76">
        <v>3</v>
      </c>
      <c r="I37" s="77"/>
      <c r="J37" s="75"/>
      <c r="K37" s="75"/>
      <c r="L37" s="87">
        <f t="shared" si="13"/>
        <v>60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1.15" customHeight="1" x14ac:dyDescent="0.25">
      <c r="A38" s="89"/>
      <c r="B38" s="85" t="s">
        <v>62</v>
      </c>
      <c r="C38" s="91" t="s">
        <v>101</v>
      </c>
      <c r="D38" s="92">
        <v>10</v>
      </c>
      <c r="E38" s="93">
        <v>450</v>
      </c>
      <c r="F38" s="93"/>
      <c r="G38" s="93">
        <v>450</v>
      </c>
      <c r="H38" s="94"/>
      <c r="I38" s="95"/>
      <c r="J38" s="93"/>
      <c r="K38" s="93"/>
      <c r="L38" s="96">
        <f t="shared" si="13"/>
        <v>450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6" customHeight="1" x14ac:dyDescent="0.25">
      <c r="A39" s="97"/>
      <c r="B39" s="201" t="s">
        <v>114</v>
      </c>
      <c r="C39" s="202"/>
      <c r="D39" s="19">
        <f t="shared" ref="D39:L39" si="14">D22+D16</f>
        <v>54</v>
      </c>
      <c r="E39" s="20">
        <f t="shared" si="14"/>
        <v>1476</v>
      </c>
      <c r="F39" s="20">
        <f t="shared" si="14"/>
        <v>326</v>
      </c>
      <c r="G39" s="20">
        <f t="shared" si="14"/>
        <v>1095</v>
      </c>
      <c r="H39" s="21">
        <f t="shared" si="14"/>
        <v>55</v>
      </c>
      <c r="I39" s="22">
        <f t="shared" si="14"/>
        <v>250</v>
      </c>
      <c r="J39" s="20">
        <f t="shared" si="14"/>
        <v>278</v>
      </c>
      <c r="K39" s="20">
        <f t="shared" si="14"/>
        <v>283</v>
      </c>
      <c r="L39" s="23">
        <f t="shared" si="14"/>
        <v>620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6.5" customHeight="1" x14ac:dyDescent="0.25">
      <c r="A40" s="2"/>
      <c r="B40" s="2"/>
      <c r="C40" s="2"/>
      <c r="D40" s="2"/>
      <c r="E40" s="16"/>
      <c r="F40" s="16"/>
      <c r="G40" s="16"/>
      <c r="H40" s="16"/>
      <c r="I40" s="16"/>
      <c r="J40" s="16"/>
      <c r="K40" s="16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x14ac:dyDescent="0.25">
      <c r="A41" s="2"/>
      <c r="B41" s="2"/>
      <c r="C41" s="2"/>
      <c r="D41" s="2"/>
      <c r="E41" s="2"/>
      <c r="F41" s="2"/>
      <c r="G41" s="206" t="s">
        <v>115</v>
      </c>
      <c r="H41" s="169"/>
      <c r="I41" s="169"/>
      <c r="J41" s="169"/>
      <c r="K41" s="169"/>
      <c r="L41" s="16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5">
      <c r="A42" s="2"/>
      <c r="B42" s="194" t="s">
        <v>116</v>
      </c>
      <c r="C42" s="169"/>
      <c r="D42" s="194" t="s">
        <v>117</v>
      </c>
      <c r="E42" s="169"/>
      <c r="F42" s="169"/>
      <c r="G42" s="169"/>
      <c r="H42" s="98"/>
      <c r="I42" s="194" t="s">
        <v>118</v>
      </c>
      <c r="J42" s="169"/>
      <c r="K42" s="169"/>
      <c r="L42" s="16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4" customHeight="1" x14ac:dyDescent="0.25">
      <c r="A44" s="2"/>
      <c r="B44" s="9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4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6.25" customHeight="1" x14ac:dyDescent="0.25">
      <c r="A46" s="2"/>
      <c r="B46" s="203" t="s">
        <v>119</v>
      </c>
      <c r="C46" s="169"/>
      <c r="D46" s="194" t="s">
        <v>120</v>
      </c>
      <c r="E46" s="169"/>
      <c r="F46" s="169"/>
      <c r="G46" s="169"/>
      <c r="H46" s="98"/>
      <c r="I46" s="194" t="s">
        <v>121</v>
      </c>
      <c r="J46" s="169"/>
      <c r="K46" s="169"/>
      <c r="L46" s="16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4" customHeight="1" x14ac:dyDescent="0.25">
      <c r="A47" s="2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</sheetData>
  <mergeCells count="23">
    <mergeCell ref="D46:G46"/>
    <mergeCell ref="I46:L46"/>
    <mergeCell ref="C13:C15"/>
    <mergeCell ref="B39:C39"/>
    <mergeCell ref="G41:L41"/>
    <mergeCell ref="B42:C42"/>
    <mergeCell ref="D42:G42"/>
    <mergeCell ref="I42:L42"/>
    <mergeCell ref="B46:C46"/>
    <mergeCell ref="A6:L6"/>
    <mergeCell ref="B8:H8"/>
    <mergeCell ref="A13:A15"/>
    <mergeCell ref="B13:B15"/>
    <mergeCell ref="D13:D15"/>
    <mergeCell ref="E13:H13"/>
    <mergeCell ref="I13:L14"/>
    <mergeCell ref="E14:E15"/>
    <mergeCell ref="F14:H14"/>
    <mergeCell ref="A1:L1"/>
    <mergeCell ref="A2:L2"/>
    <mergeCell ref="A3:L3"/>
    <mergeCell ref="A4:L4"/>
    <mergeCell ref="A5:L5"/>
  </mergeCells>
  <pageMargins left="0.2" right="0.2" top="0.25" bottom="0.2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CĐ CNTT</vt:lpstr>
      <vt:lpstr>CĐ QTMMT</vt:lpstr>
      <vt:lpstr>TC QTMMT</vt:lpstr>
      <vt:lpstr>TC CNTT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THẢO</dc:creator>
  <cp:lastModifiedBy>HH</cp:lastModifiedBy>
  <dcterms:created xsi:type="dcterms:W3CDTF">2025-11-08T01:24:08Z</dcterms:created>
  <dcterms:modified xsi:type="dcterms:W3CDTF">2026-06-09T06:59:49Z</dcterms:modified>
</cp:coreProperties>
</file>